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716"/>
  <workbookPr defaultThemeVersion="166925"/>
  <mc:AlternateContent xmlns:mc="http://schemas.openxmlformats.org/markup-compatibility/2006">
    <mc:Choice Requires="x15">
      <x15ac:absPath xmlns:x15ac="http://schemas.microsoft.com/office/spreadsheetml/2010/11/ac" url="D:\Používatelia\kralovicova\Dokumenty\KPSS 2016-2020\akčné plány KPSS\AP 2019\vyhodnotenie AP 2019\"/>
    </mc:Choice>
  </mc:AlternateContent>
  <xr:revisionPtr revIDLastSave="0" documentId="13_ncr:1_{6091798E-C768-41B4-A547-527993FC90E3}" xr6:coauthVersionLast="46" xr6:coauthVersionMax="46" xr10:uidLastSave="{00000000-0000-0000-0000-000000000000}"/>
  <bookViews>
    <workbookView xWindow="-120" yWindow="-120" windowWidth="25440" windowHeight="15390" xr2:uid="{151EDD4B-2C0D-4840-9494-771F94605231}"/>
  </bookViews>
  <sheets>
    <sheet name="Deti, mládež a rodina" sheetId="1" r:id="rId1"/>
    <sheet name="Seniori" sheetId="2" r:id="rId2"/>
    <sheet name="Osoby so zdravotným postihnutím" sheetId="3" r:id="rId3"/>
    <sheet name="Osoby v ťažkých životných situá" sheetId="4" r:id="rId4"/>
    <sheet name="Komunitný rozvoj" sheetId="5" r:id="rId5"/>
    <sheet name="podklady vyhodnotenie" sheetId="6" r:id="rId6"/>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7" i="6" l="1"/>
  <c r="B79" i="6"/>
  <c r="B66" i="6"/>
  <c r="B51" i="6"/>
  <c r="B50" i="6"/>
  <c r="B38" i="6" l="1"/>
  <c r="C9" i="6"/>
  <c r="D9" i="6"/>
  <c r="B9" i="6"/>
  <c r="E9" i="6" l="1"/>
  <c r="E5" i="6"/>
  <c r="E6" i="6"/>
  <c r="E7" i="6"/>
  <c r="E8" i="6"/>
  <c r="E4" i="6"/>
  <c r="J21" i="5" l="1"/>
  <c r="J25" i="3"/>
  <c r="J17" i="2"/>
  <c r="J38" i="1"/>
  <c r="J26" i="4"/>
  <c r="N11" i="2" l="1"/>
  <c r="N12" i="2"/>
  <c r="N16" i="4" l="1"/>
  <c r="N15" i="4"/>
  <c r="N19" i="1" l="1"/>
  <c r="N20" i="5" l="1"/>
  <c r="N19" i="5"/>
  <c r="N18" i="5"/>
  <c r="N17" i="5"/>
  <c r="N16" i="5"/>
  <c r="N15" i="5"/>
  <c r="N14" i="5"/>
  <c r="N13" i="5"/>
  <c r="N10" i="5"/>
  <c r="N9" i="5"/>
  <c r="N8" i="5"/>
  <c r="N7" i="5"/>
  <c r="N6" i="5"/>
  <c r="N25" i="4"/>
  <c r="N24" i="4"/>
  <c r="N23" i="4"/>
  <c r="N22" i="4"/>
  <c r="N21" i="4"/>
  <c r="N20" i="4"/>
  <c r="N19" i="4"/>
  <c r="N18" i="4"/>
  <c r="N17" i="4"/>
  <c r="N14" i="4"/>
  <c r="N13" i="4"/>
  <c r="N12" i="4"/>
  <c r="N11" i="4"/>
  <c r="N10" i="4"/>
  <c r="N9" i="4"/>
  <c r="N8" i="4"/>
  <c r="N7" i="4"/>
  <c r="N6" i="4"/>
  <c r="N24" i="3"/>
  <c r="N23" i="3"/>
  <c r="N22" i="3"/>
  <c r="N21" i="3"/>
  <c r="N20" i="3"/>
  <c r="N19" i="3"/>
  <c r="N17" i="3"/>
  <c r="N16" i="3"/>
  <c r="N15" i="3"/>
  <c r="N14" i="3"/>
  <c r="N13" i="3"/>
  <c r="N12" i="3"/>
  <c r="N11" i="3"/>
  <c r="N10" i="3"/>
  <c r="N9" i="3"/>
  <c r="N8" i="3"/>
  <c r="N7" i="3"/>
  <c r="N6" i="3"/>
  <c r="N16" i="2"/>
  <c r="N15" i="2"/>
  <c r="N14" i="2"/>
  <c r="N13" i="2"/>
  <c r="N10" i="2"/>
  <c r="N9" i="2"/>
  <c r="N8" i="2"/>
  <c r="N7" i="2"/>
  <c r="N6" i="2"/>
  <c r="N9" i="1"/>
  <c r="N10" i="1"/>
  <c r="N11" i="1"/>
  <c r="N12" i="1"/>
  <c r="N13" i="1"/>
  <c r="N14" i="1"/>
  <c r="N15" i="1"/>
  <c r="N16" i="1"/>
  <c r="N17" i="1"/>
  <c r="N18" i="1"/>
  <c r="N20" i="1"/>
  <c r="N21" i="1"/>
  <c r="N22" i="1"/>
  <c r="N23" i="1"/>
  <c r="N24" i="1"/>
  <c r="N25" i="1"/>
  <c r="N26" i="1"/>
  <c r="N27" i="1"/>
  <c r="N28" i="1"/>
  <c r="N29" i="1"/>
  <c r="N30" i="1"/>
  <c r="N31" i="1"/>
  <c r="N32" i="1"/>
  <c r="N33" i="1"/>
  <c r="N34" i="1"/>
  <c r="N35" i="1"/>
  <c r="N36" i="1"/>
  <c r="N37" i="1"/>
  <c r="N6" i="1"/>
  <c r="N8" i="1"/>
  <c r="N7" i="1"/>
</calcChain>
</file>

<file path=xl/sharedStrings.xml><?xml version="1.0" encoding="utf-8"?>
<sst xmlns="http://schemas.openxmlformats.org/spreadsheetml/2006/main" count="837" uniqueCount="508">
  <si>
    <t>KOMUNITNÝ PLÁN SOCIÁLNYCH SLUŽIEB MESTA TRNAVY NA ROKY 2016 - 2020</t>
  </si>
  <si>
    <t>AKČNÝ PLÁN NA ROK 2019 - vyhodnotenie</t>
  </si>
  <si>
    <t xml:space="preserve">OBLASŤ: DETI, MLÁDEŽ, RODINA </t>
  </si>
  <si>
    <t>Priorita</t>
  </si>
  <si>
    <t>Opatrenie</t>
  </si>
  <si>
    <t>Aktivita</t>
  </si>
  <si>
    <t>Gestor</t>
  </si>
  <si>
    <t>Partneri</t>
  </si>
  <si>
    <t>Plánovaný ukazovateľ/ hodnota</t>
  </si>
  <si>
    <t>Vyhodnotenie z pohľadu roka 2019</t>
  </si>
  <si>
    <t>Dosiahnutá hodnota ukazovateľa v roku 2019</t>
  </si>
  <si>
    <t>Stav projektu z pohľadu roka 2019</t>
  </si>
  <si>
    <t>Náklady v roku 2019 - zdroje z rozpočtu mesta</t>
  </si>
  <si>
    <t>Náklady v roku 2019 - dotácia určená mestu</t>
  </si>
  <si>
    <t>Náklady v roku 2019 - vlastné zdroje partnera</t>
  </si>
  <si>
    <t>Náklady v roku 2019 - dotácia určená partnerovi</t>
  </si>
  <si>
    <t>Náklady v roku 2019 spolu</t>
  </si>
  <si>
    <t xml:space="preserve">1. Vybudovať základnú sieť služieb na podporu rodín s deťmi
</t>
  </si>
  <si>
    <t>1.2. Rozvoj nízkoprahových denných centier pre deti a rodinu</t>
  </si>
  <si>
    <t xml:space="preserve">1.2.2 Podpora nízkoprahových aktivít pre deti a rodinu prostredníctovm programu Prorodinne orientované mesto v lokalite Coburgova </t>
  </si>
  <si>
    <t>Centrum Koburgovo, n.o.</t>
  </si>
  <si>
    <t>Mesto Trnava</t>
  </si>
  <si>
    <t>počet rozvojových krúžkov pre deti z Coburgovej ulice týždenne /4</t>
  </si>
  <si>
    <t>Centrum Koburgovo, n.o. zrealizovalo 174 skupinových nízkoprahových aktivít vo forme záujmových a vzdelávacích krúžkov pre školákov a predškolákov (predškolský prípravný, výtvarný, spevácky, futbalový, tanečný krúžok a kurz finančnej gramotnosti). S deťmi sme sa každodenne stretávali v priestoroch zariadenia SPODaSK alebo v novovzniknutom komunitnom priestore v prirodzenom prostredí detí, kde sa im venovali kvalifikovaní lektori. Do príprav a realizácie krúžkov boli tiež zapojení aktívni klienti, rodičia, praktikanti a dobrovoľníci. Cez letné prázdniny sme zorganizovali pre rodiny 6 výletov a táborový pobyt.
Centrum Koburgovo v r. 2018 získalo podporu z participatívneho rozpočtu mesta Trnava pre projekt Škola života v komunitnom priestore, ktorý sa v r. 2019 zrealizoval.</t>
  </si>
  <si>
    <t>Zrealizovaný</t>
  </si>
  <si>
    <t xml:space="preserve">1.3. Koordinácia aktivít v oblasti SPODaSK v spolupráci s ÚPSVaR
</t>
  </si>
  <si>
    <t xml:space="preserve">1.3.1 Zastabilizovanie služieb Poradenského centra Úsmev ako dar (pomoc rodinám, kde už boli nariadené opatrenia SPOaSK, NRS, domováci) </t>
  </si>
  <si>
    <t>Úsmev ako dar</t>
  </si>
  <si>
    <t>MPSVaR - Implementačná agentúra, TTSK Mesto Trnava, partner projektu a sponzori</t>
  </si>
  <si>
    <t>Celoročná prevádzka poradenského centra</t>
  </si>
  <si>
    <t>Úsmev ako dar poskytuje odbornú pomoc mladým dospelým po ukončení ústavnej alebo náhradnej rodinnej starostlivosti, rodinám s náhradnou osobnou starostlivosťou a pomoc rodinám s deťmi, ktoré sa nachádzajú v krízovej životnej situácií, a u ktorých už boli nariadené opatrenia sociálnoprávnej ochrany a sociálnej kurately. Ďalej sa špecializuje na výchovné opatrenia nariadené súdom, dobrovoľné výchovné opatrenia. 
Hlavným cieľom v r. 2019 bolo zastabilizovať finančné zdroje centra pre ohrozené rodiny a pomocou kvalifikovaných odborníkov zabezpečiť sociálne poradenstvo, psychologické poradenstvo a sprevádzanie. Okrem toho sme sa zamerali na rozšírenie činnosti o poskytovanie výchovného opatrenia a asistovaného styku. Vďaka projektu Podpora a sprevádzanie ohrozených rodín v Trnavskom kraji (projekt PODPORA 1), ktorý je financovaný z prostriedkov EÚ prostredníctvom Implementačnej agentúry MPSVaR SR realizuje naše služby pomocou sociálneho pracovníka a psychológa, ktorí pracujú na polovičný úväzok v Trnave a Trnavskom kraji. Projekt je zameraný na ohrozené rodiny a realizuje sa v období september 2017 - jún 2021. V rámci projektu je naplánovaná práca s rodinami v kríze, a to formou terénnej práce priamo v rodine, ambulantnou formou a mobilným poradenstvom v rámci kraja. Vyhľadávanie rodín v kríze sa realizuje aj v spolupráci s odborom sociálnym ÚPSVaR Trnava. Okrem toho realizujeme projekt PARTNER 3 - Príprava a sprevádzanie náhradných rodín v Trnavskom kraji a je zameraný na náhradnú rodinnú starostlivosť a prípravu na osvojenie formou PRIDE.</t>
  </si>
  <si>
    <t xml:space="preserve">1.3.2 Psychologické poradenstvo a práca s rodinami (výchovné problémy, problémy zo začlenením detí do kolektívu, šikanovanie, problémy detí po rozvode manželstva či rozchode nezosobášených rodičov, psychologická podpora pri riešení psychologických diagnóz u detí a rodičov) Mzdy dvoch psychologických poradcov. </t>
  </si>
  <si>
    <t xml:space="preserve">Centrum pomoci pre rodinu </t>
  </si>
  <si>
    <t>Mesto Trnava, TTSK, ÚPSVaR</t>
  </si>
  <si>
    <t>počet poradenstiev / sedení ročne 300</t>
  </si>
  <si>
    <t>Centrum pomoci pre rodinu ponúka služby v oblasti individuálneho, párového, manželského a rodinného poradenstva. Zameriava sa na konzultačnú, intervenčnú a preventívnu pomoc v rozličných záťažových životných situáciách. 
Sociálno-psychologické poradenstvo: 111 klientov
Finančné výdavky boli použité na krytie mzdových a materiálno-technických nákladov. V rámci Zmluvy o poskytnutí finančných prostriedkov z rozpočtu mesta Trnava (CČZ 140/2019) boli Centru pomoci pre rodinu poskytnuté finančné prostriedky na podporu opatrení sociálnoprávnej ochrany detí a sociálnej kurately na predchádzanie vzniku krízových situácií v rodine v zmysle zákona č. 305/2005 Z. z. o sociálnoprávnej ochrane detí a sociálnej kuratele. Finančné prostriedky boli poskytnuté na nájom nebytových priestorov na Štefánikovej ulici č. 46, Trnava, na mzdové náklady a na materiálno – technické vybavenie spojené s poskytovaním prevencie a sociálnej služby vo výške 5 000 eur.</t>
  </si>
  <si>
    <t>111 klientov</t>
  </si>
  <si>
    <t xml:space="preserve">1. 4. Rozšírenie a skvalitnenie terénnej sociálnej práce v rodinách </t>
  </si>
  <si>
    <t xml:space="preserve">1.4.1 Terénna sociálna práca zabezpečovaná Nízkoprahovým centrom MAK </t>
  </si>
  <si>
    <t>TTSK, Mesto Trnava, partner projektu a sponzori</t>
  </si>
  <si>
    <t>Celoročná činnosť centra MAK</t>
  </si>
  <si>
    <t>Počas r. 2019 zabezpečuje tím pozostávajúci z dvoch sociálnych pracovníkov a jedného pracovníka pracujúceho na dohodu o pracovnej činnosti celoročnú činnosť v nízkoprahovom centre MAK systematickú a profesionálnu činnosť pozostávajúcu z klubovej činnosti zameranej na deti v predškolskom a školskom veku a rodiny v kríze. Pre deti a mládež poskytujeme celoročne: klub pre deti v predškolskom veku, klub domácich úloh, voľnočasový klub, klub zručných rúk. MAK ponúka služby terénnou alebo ambulantnou formou, vykonáva sociálne poradenstvo, sprevádza rodiny. Počas roka vytvára aktivity nielen pre deti ale aj pre rodiny. Organizuje výlety pre rodiny, letný rozvojový pobyt, víkendové pobyty, výlety na rôzne atrakcie, kiná a iné, organizuje pre deti priamo v rodinách sviatok sv. Mikuláša. Vedie deti ku kultúre a športu prostredníctvom Najmilšieho koncertu a športových súťaží. Centrum získalo stabilných dobrovoľníkov. Centrum MAK počas roka spolupracovalo aj s centrom Koburgovo. 
Počet klientov: 21 
Počet poradenstiev: 312 
Počet detí: cca 55 
Počet klubov: 389 
Mesto Trnava schválilo projekt Otvorení svetu, Úsmev ako dar tak získal z rozpočtu mesta dotáciu vo výške 800,- €.
MAK pre svoju činnosť získal tiež podporu TTSK vo výške 33 195,- €.</t>
  </si>
  <si>
    <t xml:space="preserve"> - € </t>
  </si>
  <si>
    <t>1.4.2 Podpora rozvoja sociálnej práce v rodinnom prostredí klientov v oblasti sociálnych vecí a rodiny</t>
  </si>
  <si>
    <t>ÚPSVaR TT</t>
  </si>
  <si>
    <t>počet osôb, ktoré využili nové, inovatívne služby alebo opatrenia na vykonávanie služieb sociálneho začlenenia</t>
  </si>
  <si>
    <t>Vykonávanie opatrení v Centre pre deti a rodiny v Trnave a na základe odporúčania orgánu SPODaSK ambulantnou alebo terénnou formou.</t>
  </si>
  <si>
    <t>89 detí / 89 rodičov alebo osôb, ktoré sa osobne o dieťa starajú</t>
  </si>
  <si>
    <t xml:space="preserve">1.4.3 Poradňa pre rodiny so špecifickými potrebami (sekundárna a terciárna prevencia - sociálne poradenstvo pri riešeni krízových situácií v rodine, strata zamestnania, bývania, pomoc osobám zažívajúcim domácie násilie, úmrtie v rodine, exekúcie a finančné problémy rodiny, terénna sociálna práca v rodinách), Právne poradenstvo pre rodiny a jednotlivcov, mediácia v rodinnom procese) </t>
  </si>
  <si>
    <t>Mesto Trnava, TTSK, MPSVaR</t>
  </si>
  <si>
    <t>počet poradenstiev / sedení ročne 100</t>
  </si>
  <si>
    <t>Centrum pomoci pre rodinu ponúka služby v oblasti individuálneho, párového, manželského a rodinného poradenstva. Zameriava sa na konzultačnú, intervenčnú a preventívnu pomoc v rozličných záťažových životných situáciách.
Sociálne a rodinné poradenstvo: 105 klientov</t>
  </si>
  <si>
    <t>105 klientov</t>
  </si>
  <si>
    <t xml:space="preserve">1.4.4 Realizácia terénnej sociálnej práce Centrom Koburgovo na sídlisku Linčianska </t>
  </si>
  <si>
    <t>počet klientov ročne / 120 klientov</t>
  </si>
  <si>
    <t>V rámci výkonu opatrení SPODaSK, základného a špecializovaného sociálneho poradenstva Centrum Koburgovo v r. 2019 poskytovalo terénne a ambulantné SS pre klientov v nepriaznivej sociálnej situácii. V roku 2019 v teréne vykonalo spolu 685 intervencií.
V rámci Zmluvy o poskytnutí finančných prostriedkov z rozpočtu mesta Trnava (CČZ 77/2019) boli neziskovej organizácii Centrum Koburgovo poskytnuté finančné prostriedky za účelom realizácie podpory zariadenia na výkon opatrení sociálnoprávnej ochrany detí a sociálnej kurately. Finančné prostriedky boli poskytnuté na nájom nebytových priestorov na Bratislavskej ulici č. 8, Trnava, na mzdové náklady a náklady spojené s materiálno – technickým vybavením prevádzky.</t>
  </si>
  <si>
    <t xml:space="preserve">1.5. Zabezpečenie dostupnosti odľahčovacej služby </t>
  </si>
  <si>
    <t>1.5.1 Nastavenie modelu zabezpečenia odľahčovacej služby pre rôzne cieľové skupiny na území mesta</t>
  </si>
  <si>
    <t xml:space="preserve">Mesto Trnava </t>
  </si>
  <si>
    <t xml:space="preserve">TTSK, neverejní poskytovatelia </t>
  </si>
  <si>
    <t xml:space="preserve">Vytvorené pravidlá </t>
  </si>
  <si>
    <t>Mesto sa pri realizácii odľahčovacej služby riadi zákonom č. 448/2008 Z. z. o sociálnych službách v platnom znení. Mesto nemá vytvorené osobité pravidlá.</t>
  </si>
  <si>
    <t>Nerealizovaný</t>
  </si>
  <si>
    <t xml:space="preserve">1.5.2 Zabezpečenie odľahčovacej služby v spolupráci s TTSK a neverejnými poskytovateľmi </t>
  </si>
  <si>
    <t>Počet klientov využívajúcich OS/ XY</t>
  </si>
  <si>
    <t>Mesto spolupracuje so zariadeniami na úrovni TTSK a neverejnými poskytovateľmi SS s cieľom v prípade potreby zabezpečiť rodine klientov odľahčovaciu službu.
V roku 2019 nebola podaná žiadosť o poskytnutie odľahčovacej služby, ktorú bolo potrebné riešiť v spolupráci s inými poskytovateľmi sociálnych služieb.</t>
  </si>
  <si>
    <t xml:space="preserve">1.6. Podpora zosúlaďovania rodinného a pracovného života </t>
  </si>
  <si>
    <t xml:space="preserve">1.6.1 Prieskum záujmu rodín o poskytovanie služby v jasliach </t>
  </si>
  <si>
    <t xml:space="preserve">Počet záujemcov o službu jaslí </t>
  </si>
  <si>
    <t xml:space="preserve">Kapacita detských jaslí v správe mesta nie je naplnená, z tohto dôvodu nebolo potrebné vykonávať osobitý prieskum záujmu. Kapacita zariadenia je 45 detí. </t>
  </si>
  <si>
    <t xml:space="preserve">1.7. Podpora rozvoja náhradnej rodinnej starostlivosti </t>
  </si>
  <si>
    <t xml:space="preserve">1.7.1 Zastabilizovanie služieb Poradenského centra Úsmev ako dar (pomoc rodinám, kde už boli nariadené opatrenia SPOaSK, NRS, domováci) </t>
  </si>
  <si>
    <t>TTSK, ÚPSVaR, Mesto Trnava, sponzori</t>
  </si>
  <si>
    <t>Uvedené vyššie, 1.3.1</t>
  </si>
  <si>
    <t>áno</t>
  </si>
  <si>
    <t xml:space="preserve">2. Posilniť a rozvíjať preventívne aktivity </t>
  </si>
  <si>
    <t xml:space="preserve">2.1 Podpora rozvoja osvetových a preventívnych programov pre deti, mládež a rodinu 
</t>
  </si>
  <si>
    <t>2.1.1 Rodina v meste - prorodinne orientované aktivity a podujatia (Deň rodiny, Festival mladých rodín, Kurz manželské a rodičovské večery, ...)</t>
  </si>
  <si>
    <t>rôzne organizácie, združenia</t>
  </si>
  <si>
    <t>Počet zrealizovaných aktivít / 3</t>
  </si>
  <si>
    <t>Každoročne sa opakujúci projekt. V rámci oblasti podpory aktivít na upevňovanie vzťahov v rodinách – dotácie prorodinne orientované mesto bolo v roku 2019 poskytnutých 6 dotácií.</t>
  </si>
  <si>
    <t>2.1.2 Realizácia osvetových a preventívnych aktivít v rámci projektu Zdravé mesto (Zelená škola, Škola podporujúca zdravie, Skutočne zdravá škola, Deň narcisov, Deň zeme, Dni zdravia a pod.)</t>
  </si>
  <si>
    <t>ZŠ, MVO</t>
  </si>
  <si>
    <t xml:space="preserve">Počet zrealizovaných aktivít / 5 </t>
  </si>
  <si>
    <t>Každoročne sa opakujúci projekt. V rámci aktivít „Zdravého mesta“ boli v roku 2019 uskutočnené najmä akcie a podujatia osvetového, preventívneho a vzdelávacieho charakteru. 
-	„Maratón pohybu“ v spolupráci s Kalokagatiou Trnava a pod záštitou Ligy proti rakovine
-	„Deň Zeme“ v Kalokagatii Trnava pre žiakov materských a základných škôl 
-	Spoluorganizátor druhého ročníka podujatia „Strollering“ - preteky kočíkov v športovej chôdzi. 
-	V rámci podujatia Dni zdravia prebiehala participácia na Trnavskom dni dizajnu, ktorý sa konal na Nádvorí Malého Berlína. 
-	Pri príležitosti Svetového dňa srdca v spolupráci s Regionálnym úradom verejného zdravotníctva bolo poskytnuté zamestnancom Mesta Trnava spektrum vyšetrení „Poznáte svoje riziko?“. 
-	V spolupráci so ZŠ a MŠ Andreja Kubinu a pod dozorom predsedu Národných sietí Zdravých miest v Českej republike pánom Petrom Hermannom zorganizovalo podujatie „Školské fórum“ 
-	Iniciatíva „Seniorská obálka“
-	Európsky týždeň mobility</t>
  </si>
  <si>
    <t>2.1.3 Projekt Bližšie k verejnosti - organizácia podujatí pre obyvateľov mesta s cieľom podpory a ochrany verejného zdravia pri príležitosti svetových dní</t>
  </si>
  <si>
    <t>Združenie STORM</t>
  </si>
  <si>
    <t>rôzne subjekty v meste</t>
  </si>
  <si>
    <t xml:space="preserve">Počet zrealizovaných aktivít ročne /3 </t>
  </si>
  <si>
    <t>Každoročne sa opakujúci projekt. V roku 2019 OZ Storm zrealizovalo dva väčšie zbery voľne pohodených ihiel a približne 12 výjazdov na podnet obyvateľov mesta. Celkovo bolo takto bezpečne zlikvidovaných 60 ks injekčných striekačiek, čím prispeli k ochrane verejného zdravia.</t>
  </si>
  <si>
    <t>2.1.4 Kurz finančnej gramotnosti pre rodičov</t>
  </si>
  <si>
    <t>Trnavská univerzita</t>
  </si>
  <si>
    <t xml:space="preserve">počet stretnutí rodičov s lektorom /10 ročne </t>
  </si>
  <si>
    <t>Každoročne sa opakujúci projekt. V spolupráci so vzdelávacím OK centrom OTP Ready Nadácie v Trnave sme mládež ohrozenú sociálnym vylúčením učili, ako narábať s peniazmi a mať prehľad vo financiách svojej rodiny. Účastníci kurzov, ktoré sa konali v mesačnej periodicite, si zlepšili povedomie o ich každodenných výdavkoch, zvýšila sa ich schopnosť plánovať a stanovovať si priority, schopnosť hľadania zdrojov príjmov a schopnosť robiť správne finančné rozhodnutia, čo využijú aj v budúcnosti. Pracovníci Centra Koburgovo, n.o aktívne komunikovali s účastníkmi a ich rodičmi o ich vedomostiach, pomáhali im pri plnení úloh. S rodičmi riešili možnosť uplatniť osobný bankrot v prípade viacerých exekúcií. Zároveň s nimi riešili riziká súvisiace so získaním pôžičiek.</t>
  </si>
  <si>
    <t>2.1.5 Neformálne vzdelávanie rodín - prednášky a kurzy o výchove a budovaní vzťahov (rodičovské a manželské večery)</t>
  </si>
  <si>
    <t>Mesto Trnava, TTSK</t>
  </si>
  <si>
    <t xml:space="preserve">počet zrealizovaných aktivít </t>
  </si>
  <si>
    <t xml:space="preserve">Manželské večery - zrealizovali sa dva kurzy (8 večerov), prednášky sa zrealizovali dve v rámci národného týždňa manželstva, večery pre zaľúbených sa zrealizovali dva kurzy (5 večerov). Jeden krát sa zrealizovalo stretnutie speed datingu (stretnutie za účelom možnosti zoznámiť sa). </t>
  </si>
  <si>
    <t xml:space="preserve">2.1.6 Kurzy praktického rodičovstva </t>
  </si>
  <si>
    <t>Z. z. Rodina</t>
  </si>
  <si>
    <t>Nadácia Renovabis</t>
  </si>
  <si>
    <t>počet účastníkov vzdelávania za 1 rok /24</t>
  </si>
  <si>
    <t>Vzdelávanie pre rodičov v oblasti výchovy na rôzne témy napr. Vzdor u detí, Odmeny a tresty vo výchove, Súrodenecké vzťahy, Ako odučiť dieťa od plienok, Komunikácia s deťmi. Kurzy boli realizované počas roka, raz mesačne.</t>
  </si>
  <si>
    <t xml:space="preserve">2.1.7 Kurzy prípravy na materstvo a dojčenie </t>
  </si>
  <si>
    <t>OZ Mamila</t>
  </si>
  <si>
    <t>počet účastníkov vzdelávania za 1 rok /84</t>
  </si>
  <si>
    <t>Prenatálna príprava na pôrod, rodičovstvo a dojčenie. Vplyv pôrodu na dojčenie, všetko potrebné o dojčení a prvých týždňoch s bábätkom. Príprava prebiehala formou štyroch stretnutí pre každú skupinu.</t>
  </si>
  <si>
    <t xml:space="preserve">2.1.8 Realizácia preventívnych programov pre mládež - blok 3 prednášok - prevencia násilia, príprava na manželstvo, ako byť úspešný </t>
  </si>
  <si>
    <t>stredné školy</t>
  </si>
  <si>
    <t xml:space="preserve">počet účastníkov vzdelávania ročne /600 </t>
  </si>
  <si>
    <t>Prednášky na stredných a vysokých školách v Trnavskom kraji, zamerané na prevenciu domáceho násilia, Príprava na manželstvo, Výber partnera, Ako sa stať v živote úspešný.</t>
  </si>
  <si>
    <t>2.1.10 Týždeň prevencie sociálno-patologických javov - prednášky pre žiakov ZŠ a SŠ</t>
  </si>
  <si>
    <t xml:space="preserve">RÚVZ so sídlom v Trnave </t>
  </si>
  <si>
    <t xml:space="preserve">Trnavské osvetové stredisko </t>
  </si>
  <si>
    <t xml:space="preserve">Počet zrealizovaných prednášok ročne - 10 </t>
  </si>
  <si>
    <t xml:space="preserve"> V rámci Európskeho týždňa boja proti drogám RÚVZ v spolupráci s TOS Trnava organizovalo aktivity pre študentov. Oddelenie podpory zdravia a výchovy k zdraviu zrealizovalo 8 zdravotno-výchovných aktivít pre žiakov základných škôl, špeciálnych škôl a študentov stredných škôl v Trnave. Zároveň bola rozšírená činnosť v poradni prevencie drogových závislostí. Plánovaný počet sa nám nepodaril dosiahnuť, nakoľko sme realizovali úlohy vyplývajúce z Národného akčného plánu podpory pohybovej aktivity na roky 2017-2020, ktorého cieľom bolo sledovanie vybraných ukazovateľov zdravia u študentov základných škôl v Trnave. </t>
  </si>
  <si>
    <t xml:space="preserve">2.1.11 Prednášková činnosť pre MŠ, ZŠ, SŠ, VŠ, verejnosť zameraná na prevenciu závislostí (tabak, alkohol, drogy) </t>
  </si>
  <si>
    <t xml:space="preserve">Počet zrealizovaných prednášok ročne - 15 </t>
  </si>
  <si>
    <t>V rámci projektu sme realizovali aktivity s cieľom predchádzať užívaniu návykových látok vrátane alkoholu a tabaku, resp. oddialenie ich užívania do neskoršieho veku, keď sú už dospievajúci relatívne odolnejší, aktivity pre obmedzenie alebo zastavenie experimentovania s návykovými látkami, aby sa predišlo škodám na telesnom alebo duševnom zdraví. V roku 2019 sme realizovali prednášky s besedami a premietanie DVD so zdravotno-výchovnou tematikou pre deti a mládež na základných, stredných školách a pre verejnosť, zamerané na negatívne vplyvy užívania návykových látok na zdravie. Poznatky z praxe a výskumu sú prezentované na paneloch, posteroch, letákoch, ktoré sú distribuované do škôl, propagované verejnosti na výstavných paneloch a dostupné klientom našich poradní.</t>
  </si>
  <si>
    <t>2.1.12 Realizácia projektu Zdravá rodina - výchova k zodpovednému partnerstvu, rodičovstvu a prevencia pohlavných chorôb (Ústna hygiena, Výživa, Prevencia civilizačných ochorení, Prevencia vzniku karcinómov, Hygiena tela, Pamäť, Cvičenie pamäte, Tréning pamäte...)</t>
  </si>
  <si>
    <t>Počet zrealizovaných prednášok ročne - 15</t>
  </si>
  <si>
    <t>Projekt zdravá rodina - výchova k zodpovednému partnerstvu, rodičovstvu a prevencia pohlavných chorôb je realizovaná formou prednášok pre žiakov ZŠ a študentov SŠ. Prednášky sú zamerané na prevenciu infekcie HIV/AIDS a ostatných chorôb prenášaných pohlavným stykom, prípravu k partnerstvu a rodičovstvu, správny životný štýl, súčasťou sú aktivačné hry zamerané na výber vhodného partnera a sebapoznávanie. 
V roku 2019 sme zabezpečili prednáškové aktivity na základných a stredných školách v Trnave, spropagovali sme činnosť poradne prevencie HIV/AIDS distribúciou zdravotno-výchovného materiálu. Vykonaných bolo 11 prednášok s besedami.
Plánovaný počet sa nám nepodaril dosiahnuť, nakoľko sme realizovali úlohy vyplývajúce z Národného akčného plánu podpory pohybovej aktivity na roky 2017-2020, ktorého cieľom je sledovanie vybraných ukazovateľov zdravia u študentov základných škôl v Trnave.</t>
  </si>
  <si>
    <t>2.3 Vytváranie podmienok pre preventívne voľnočasové aktivity pre deti, mládež a rodinu</t>
  </si>
  <si>
    <t xml:space="preserve">2.3.1 Obnova a revitalizácia športovísk v areáloch ZŠ a ich sprístupňovanie verejnosti </t>
  </si>
  <si>
    <t>počet zreavitalizovaných športovísk/ 1 ročne</t>
  </si>
  <si>
    <t>ZŠ s MŠ Vančurova – rekonštrukcia športového areálu: Predmetom projektu bola rekonštrukcia časti areálu ZŠ a MŠ - vytvorenie adekvátneho zázemia pre športové aktivity vhodné pre výučbu žiakov ZŠ a MŠ (atletika, loptové hry,...) a pre oddych detí počas prestávok ako aj v školskom klube – obnova spevnených plôch školského dvora, ich napojenie na budovy školy, športový areál a doplnenie plochy mobiliárom a hernými prvkami. Areál bude využívaný taktiež verejnosťou v popoludňajších hodinách, po skončení vyučovania v rámci otvorených školských dvorov. Plocha riešeného územia je cca 6 730 m2. Zmluva o dielo bola podpísaná dňa 31.7.2018 s dodávateľom stavby. Realizácia bola ukončená a odovzdaná do užívania dňa 12.6.2019.</t>
  </si>
  <si>
    <t>2.3.2 Výstavba nových, obnova a revitalizácia existujúcich detských ihrísk na území mesta</t>
  </si>
  <si>
    <t>počet vybudovaných a zrevitalizovaných detských ihrísk/ 1 ročne</t>
  </si>
  <si>
    <t>* V 1. aktualizácii rozpočtu mesta na rok 2019 bolo schválených 90 000 eur na doplnenie herných prvkov podľa požiadaviek obyvateľov, na doplnenie dopadových plôch a na povrchovú úpravu ihrísk. Predpokladaná hodnota zákazky (ďalej len PHZ) formou prieskumu trhu však vysoko presiahla vyčlenenú sumu (PHZ podľa doručených ponúk bola 271 907,07 eur bez DPH). Z uvedeného dôvodu bolo rozhodnuté, že akcia bude zaradená do rozpočtu mesta v roku 2020. / Spádové detské ihrisko na Limbovej ulici - Koncom roku 2019 bola zabezpečená projektová dokumentácia rekonštrukcie zvyšných pôvodných športových plôch na viacúčelové ihrisko a bežeckú dráhu s umelým vodopriepustným polyuretánovým športovým povrchom EPDM ako aj technickým sektorom pre skok do diaľky s pieskovým doskočiskom. Súčasťou projektu je aj umelé osvetlenie ihriska. Finančné prostriedky boli použité na úhradu 90 % projektovej dokumentácie pre stavebné povolenie a realizáciu a zmluvnej ceny za geodetické zameranie riešeného územia (5 880,- €). Projektová dokumentácia bude dokončená v roku 2020.
* Finančné prostriedky vo výške 53 038,- € boli použité na nevyhnutnú údržbu a prevádzku detských ihrísk vrátane 31 pieskovísk, nachádzajúcich sa na verejných priestranstvách mesta Trnava - údržba 119 detských ihrísk (86 detských ihrísk, 33 športovísk).
* Dotáciu vo výške 8 630,- € mesto poskytlo na uhradenie výdavkov súvisiacich s dennou obsluhou a údržbou detského ihriska na Dolných baštách, ktorú na základe zmluvy zabezpečuje Slovenský skauting - 2. zbor Dlhých mačiek Trnava.</t>
  </si>
  <si>
    <t>2.3.3 Stretnutia detí, rodičov, svojpomocných skupín - rozvedení rodičia, osamelé matky, rodičia detí so špecifickými potrebami, rodičia viacdetných rodín</t>
  </si>
  <si>
    <t>Mesto Trnava, TTSK, Jezuiti, ostatné OZ</t>
  </si>
  <si>
    <t>počet skupín / 12 skupín</t>
  </si>
  <si>
    <t xml:space="preserve">V rámci Centra pomoci pre rodinu sa zrealizovalo 141 stretnutí detí, mládeže, animátorov, stretnutie znevýhodnených a rozvedených. Činnosť sa realizovala počas celého roka 2019 okrem letných prázdnin. V rámci letných prázdnin sme realizovali prímestskí tábor pre 37 detí a niekoľko dňovú chatu pre rodiny s deťmi. </t>
  </si>
  <si>
    <t>141 stretnutí</t>
  </si>
  <si>
    <t>2.3.4 Nízkoprahové voľnočasové aktivity pre deti a rodičov z Coburgovej ulice (krúžky pre najmenšie deti s matkami, krúžky pre školákov,rodičovské združenia, poskytovanie poradenstva v oblasti výchovy, komunitné aktivity)</t>
  </si>
  <si>
    <t xml:space="preserve">periodicita voľnočasových aktivít pre deti a rodičov / 4 x týždenne </t>
  </si>
  <si>
    <t>Centrum Koburgovo, n.o. poskytovalo v Zariadení na výkon opatrení SPOD a SK v roku 2019 svoje služby 321 klientom ohrozeným sociálnym vylúčením. Individuálne aktivity zahrňovali poskytovanie sociálneho poradenstva, ktoré bolo zamerané na zlepšenie životných podmienok v rodine. Zrealizovalo 685 individuálnych intervencií v teréne a 129 konzultácií ambulantne. Skupinové aktivity pre deti sa realizovali vo forme záujmových krúžkov pre školákov a predškolských preventívnych krúžkov a komunitných aktivít pre širokú verejnosť. Spolu sa zrealizovalo 207 skupinových aktivít. Tento rok sme vytvorili spoluprácu s futbalovým klubom Cinemax Doľany, kde sme zapojili našich najšikovnejších futbalistov a pravidelne ich sprevádzali na tréningy a zápasy. V centre absolvovali prax študenti z Trnavskej univerzity, ktorí sa aktívne zapájali do realizácie aktivít pre klientov.</t>
  </si>
  <si>
    <t xml:space="preserve">3. Podporovať inklúziu detí, mladých ľudí a ich rodín
</t>
  </si>
  <si>
    <t>3.1 Vytvorenie podmienok pre inkluzívne vzdelávanie detí v MŠ a žiakov v ZŠ</t>
  </si>
  <si>
    <t xml:space="preserve">3.1.1 Zabezpečenie inkluzívneho vzdelávania detí so špeciálnymi výchovno-vzdelávacími potrebami v MŠ </t>
  </si>
  <si>
    <t>MŠ s vytvorenými podmienkami pre inkluzívneho vzdelávanie /2</t>
  </si>
  <si>
    <t>MŠ v zriaďovateľskej pôsobnosti mesta v zásade majú vytvorené podmienky pre inkluzívne vzdelávanie detí.
Mesto podporuje ZŠ s MŠ finančne, prostriedky boli čerpané na asistentov učiteľa pre deti v materských školách na Ulici I. Krasku, M. Gorkého, A. Kubinu a na asistenta učiteľa pre dieťa základnej školy na Ulici I. Krasku.</t>
  </si>
  <si>
    <t xml:space="preserve">3.1.2 Projekt inkluzívneho vzdelávania detí so špeciálnymi výchovno-vzdelávacími potrebami v ZŠ Gorkého </t>
  </si>
  <si>
    <t xml:space="preserve">ZŠ Gorkého </t>
  </si>
  <si>
    <t>Zrealizovaný špeciálny vzdelávací program /1</t>
  </si>
  <si>
    <t xml:space="preserve">ZŠ s MŠ sa vo februári 2017 zapojila do národného projekt „Škola otvorená všetkým“. V rámci projektu mohli žiaci navštevovať záujmovú činnosť v rámci celodenného výchovno-vzdelávacieho systému. V šk. roku 2018/2019 mali možnosť vybrať si z ponuky 20 záujmových útvarov.
ZŠ s MŠ, Ulica Maxima Gorkého 21, Trnava sa od 1.9.2019 zapojila v rámci Operačného programu Ľudské zdroje do Národného projektu „Pomáhajúce profesie v edukácii detí a žiakov“. Projekt má zámer podporiť pozitívne zmeny v inkluzívnom vzdelávaní, priamo v školskom prostredí. </t>
  </si>
  <si>
    <t xml:space="preserve">3.1.3 Zavedenie pracovnej pozície asistent učiteľa MŠ v materských školách v zriaďovateľskej pôsobnosti mesta </t>
  </si>
  <si>
    <t>MŠ</t>
  </si>
  <si>
    <t xml:space="preserve">počet asistentov učiteľa MŠ /6 </t>
  </si>
  <si>
    <t>Asistentov učiteľa v MŠ mesto hradí z podielových daní. V roku 2019 boli uspokojené všetky nároky vyplývajúce z doručených žiadostí. 
A. Kubinu (100% prac. úväzok) - I. Krasku (100% prac. úväzok) - I. Krasku (71% prac. úväzok) - Hodžova – dohoda o pracovnej činnosti - T. Tekela - dohoda o pracovnej činnosti
Finančné vyhodnotenie je uvedené pri aktivite 3.1.1.</t>
  </si>
  <si>
    <t xml:space="preserve">3.1.5 Zvýšenie počtu asistentov učiteľa v ZŠ (asistent učiteľa, rómsky asistent) </t>
  </si>
  <si>
    <t>ZŠ</t>
  </si>
  <si>
    <t>nárast počtu asistentov o 50% (z 15 na 30)</t>
  </si>
  <si>
    <t>Pozícia asistent učiteľa na ZŠ je uhrádzaná zo ŠR prostredníctvom okresných úradov na účet mesta, ktoré úpravou rozpočtu zasiela financie ZŠ. Na ZŠ malo v r. 2019 mesto prepočítaný počet asistentov (podľa výšky úväzku) celkom 24,19 z toho: ZŠ A. Kubinu 8,50 / ZŠ Atómová 1,00 / ZŠ J. Bottu 0,95 / ZŠ Gorkého 3,00 / ZŠ I. Krasku 2,00 / ZŠ K. Mahra 1,00 / ZŠ Nám. SUT 2,00 / ZŠ Spartakovská 3,74 / ZŠ Vančurova 2,00.
Aktuálne sú uspokojené požiadavky ZŠ na 38 %. 
Finančné vyhodnotenie je uvedené pri aktivite 3.1.1.</t>
  </si>
  <si>
    <t xml:space="preserve">4. Zabezpečiť sociálne bývanie pre rodiny s deťmi 
</t>
  </si>
  <si>
    <t>4.1 Poskytovanie sociálnej služby v útulku pre rodiny a jednotlivcov s deťmi</t>
  </si>
  <si>
    <t>4.1.1 Zriadenie útulku pre rodiny a jednotlivcov s deťmi</t>
  </si>
  <si>
    <t>zriadený útulok 1</t>
  </si>
  <si>
    <t>Mesto Trnava predložilo pre projekt „Útulok pre rodiny s deťmi na ulici K. Čulena v Trnave“ žiadosť o nenávratný finančný príspevok z Integrovaného regionálneho operačného programu 2014-2020 dňa 31.5.2019 v rámci výzvy s kódom IROP-PO2-SC211-2018-27. V priebehu 6/2019 prebiehala administratívna kontrola predloženej žiadosti na úrovni riadiaceho orgánu uvedeného operačného programu a zároveň prebiehalo stavebné konanie vyhlásené verejnou vyhláškou. Keďže nebol predpoklad vydania stavebného povolenia a jeho doloženia k žiadosti o nenávratný finančný príspevok v termíne požadovanom riadiacim orgánom, mesto pristúpilo v 9/2019 k späťvzatiu tejto žiadosti. Finančné prostriedky boli čerpané na úhradu projektovej dokumentácie na stavebný objekt Útulok.</t>
  </si>
  <si>
    <t>4.2 Zabezpečiť sociálne bývanie s podpornou sociálnou službou - krátkodobý prenájom</t>
  </si>
  <si>
    <t xml:space="preserve">4.2.2 Spracovanie Koncepcie riešenia sociálneho bývania na území mesta </t>
  </si>
  <si>
    <t>Spracovaná koncepcia /1</t>
  </si>
  <si>
    <t>Sociálne bývanie na území mesta je širokospektrálnou témou. Nakoľko mesto nateraz nemá dostatočne vyriešené podmienky pre poskytovanie sociálneho bývania, predbežne sa koncepcia spracovávať nebude.</t>
  </si>
  <si>
    <t xml:space="preserve">Prefinancované zdroje  Mesta Trnava v sledovanej oblasti </t>
  </si>
  <si>
    <t>OBLASŤ: SENIORI</t>
  </si>
  <si>
    <t xml:space="preserve">Opatrenie </t>
  </si>
  <si>
    <t xml:space="preserve">1. Posilniť komunitný charakter sociálnych služieb pre seniorov
</t>
  </si>
  <si>
    <t xml:space="preserve">1.2 Zabezpečenie dostupnosti odľahčovacej služby </t>
  </si>
  <si>
    <t>1.2.1 Vytvorenie pravidiel pre zabezpečenie odľahčovacej služby pre rôzne cieľové skupiny na území mesta</t>
  </si>
  <si>
    <t>TTSK, neverejní poskytovatelia</t>
  </si>
  <si>
    <t>Funkčný model zabezpečenia odľah. služby /1</t>
  </si>
  <si>
    <t xml:space="preserve"> -</t>
  </si>
  <si>
    <t xml:space="preserve">1.2.2 Zabezpečenie dostupnosti odľahčovacej služby v spolupráci s TTSK a s neverejnými poskytovateľmi </t>
  </si>
  <si>
    <t>Mesto na žiadosť klientov sa v spolupráci so zariadeniami v pôsobnosti mesta, TTSK a neverejnými poskytovateľmi SS zabezpečuje odľahčovaciu službu. 
V r. 2019 v rámci odľahčovacej služby bola prostredníctvom OS MsÚ Trnava umiestnená na nevyhnutný čas 1 osoba v Zariadení pre seniorov, T. Vansovej.</t>
  </si>
  <si>
    <t>1.2.3 Zabezpečenie informovanosti o odľahčovacej službe pre rodinných opatrovateľov</t>
  </si>
  <si>
    <t>Počet mediálnych výstupov o odľahčovacej službe /3</t>
  </si>
  <si>
    <t>Mesto cielene nevedie mediálnu kampaň.</t>
  </si>
  <si>
    <t xml:space="preserve">2. Zvyšovať kvalitu a kapacitu sociálnych služieb pre seniorov 
</t>
  </si>
  <si>
    <t>2.1 Zvýšenie kapacity ZOS, Zariadenie pre seniorov rozšírením existujúcich, resp. zriadením nových zariadení</t>
  </si>
  <si>
    <t>2.1.1 Rozšírenie kapacity ZOS v rámci projektu Coburgova</t>
  </si>
  <si>
    <t>Stredisko sociálnej starostlivosti</t>
  </si>
  <si>
    <t xml:space="preserve">Rozšírená kapacita / XY miest </t>
  </si>
  <si>
    <t>V rámci projektu bola naplánovaná rekonštrukcia existujúceho objektu nocľahárne pre jednotlivcov, rozšírenie kapacít zariadenia opatrovateľskej služby a vybudovanie nového objektu útulku pre jednotlivcov na Coburgovej ulici č. 26 – 28. Rekonštrukcia neprebehla z viacerých dôvodov. Stredisko sociálnej starostlivosti v Trnave spracovalo stanovisko k jestvujúcemu stavu objektu a odporučilo zváženie možnosti odstránenia objektu s následným vybudovaním nového moderného bezbariérového objektu spĺňajúceho parametre v zhode s platnou legislatívou a primeranými požiadavkami dnešnej doby na zabezpečenie potrebnej sociálnej služby, z toho dôvodu bolo rozhodnuté, že jestvujúci objekt Coburgova č. 26 a 28 bude asanovaný a pripravené bude nové zadanie na novostavbu zariadenia opatrovateľskej služby a útulku.</t>
  </si>
  <si>
    <t>2.2 Modernizácia existujúcich zariadení poskytujúcich služby pre seniorov za účelom skvalitňovania služieb</t>
  </si>
  <si>
    <t>2.2.1 Poskytovanie rehabilitácií klientom Zariadenie pre seniorov v Trnave</t>
  </si>
  <si>
    <t>Zariadenie pre seniorov v Trnave</t>
  </si>
  <si>
    <t>počet rehabilitácií ročne / (cca 12 klientov denne)</t>
  </si>
  <si>
    <t>Prostredníctvom rehabilitácií je podporené udržanie a znovunavrátenie sebestačnosti klientov po úrazoch, náhlych mozgových príhodách, operáciách a iných zdravotných problémoch ovplyvňujúcich celkovú pohyblivosť klientov, podpora telesnej kondície, prevencia a eliminácia úrazov a ďalších zdravotných problémov.</t>
  </si>
  <si>
    <t xml:space="preserve">2.2.2 Vytvorenie podmienok pre relaxáciu a ergoterapiu pre klientov Zariadenie pre seniorov v Trnave </t>
  </si>
  <si>
    <t>počet realizovaných relaxácií /ergoterapií ročne</t>
  </si>
  <si>
    <t>Pre účely ergoterapie a relaxácie klientov sú využívané priestory spoločenskej miestnosti. Zariadenie pre seniorov v Trnave má zámer pre tieto účely rekonštruovať ďalšie priestory, čo je však naviazané na získanie finančnej podpory zariadenia.</t>
  </si>
  <si>
    <t xml:space="preserve">2.2.3 Realizácia canisterapie pre klientov Zariadenie pre seniorov </t>
  </si>
  <si>
    <t>CANIS, MAURISIS</t>
  </si>
  <si>
    <t>počet zrealizovaných canisterapií ročne</t>
  </si>
  <si>
    <t>Canisterapia je na základe záujmu klientov a pozitívneho vplyvu na celkový zdravotný stav klientov dlhodobo realizovaná v zariadení v pravidelných intervaloch.</t>
  </si>
  <si>
    <t xml:space="preserve">2.3 Zabezpečiť efektívne poskytovanie stravovania pre seniorov </t>
  </si>
  <si>
    <t xml:space="preserve">2.3.2 Modernizácia vývarovne pre seniorov </t>
  </si>
  <si>
    <t>Zreakonštruovaná vývarovňa /1</t>
  </si>
  <si>
    <t xml:space="preserve"> - </t>
  </si>
  <si>
    <t xml:space="preserve">3. Podporovať aktivizáciu seniorov v komunitnom prostredí
</t>
  </si>
  <si>
    <t xml:space="preserve">3.1 Realizovať Program aktívneho starnutia
</t>
  </si>
  <si>
    <t>3.1.1 Implementácia jednotlivých aktivít navrhnutých v rámci Programu aktívneho starnutia</t>
  </si>
  <si>
    <t>ďalšie subjekty</t>
  </si>
  <si>
    <t>Počet zrealizovaných aktivít za rok / XY</t>
  </si>
  <si>
    <t>Trvalý, každoročne sa opakujúci projekt. Program aktívneho starnutia bol spracovaný, prerokovaný so zástupcami denných centier a schválený v MZ mesta Trnava v r. 2016. 
-	Veľtrh pre seniorov
-	V rámci ďalších aktivít Programu aktívneho starnutia a Rady seniorov bolo uskutočnených 20 nedeľných stretnutí seniorov mesta Trnavy v tradičnej „Tančiarni pre seniorov“ v priestoroch Trnavského dvora na Zelenečskej ulici, ktorých sa zúčastnilo 2 000 seniorov. 
-	V rámci akčného plánu na rok 2019 bol vydaný leták „Mesto Trnava pre seniorov“ zameraný na aktuálne zľavy a výhody na kultúrne a športové aktivity, zameraný na zníženie daní a poplatkov, na sociálne služby a na iné zľavy pre seniorov a ťažko zdravotne znevýhodnených občanov mesta Trnavy. 
-	Participácia Jednoty dôchodcov na aktivitách v rámci PAS.</t>
  </si>
  <si>
    <t>3.1.2 Realizácia prednáškovej činnosti zameranej na aktívne starnutie</t>
  </si>
  <si>
    <t>Počet zrealizovaných prednášok ročne - 6</t>
  </si>
  <si>
    <t>V roku 2019 realizovalo Oddelenie podpory zdravia a výchovy k zdraviu RÚVZ so sídlom v Trnave prednášky, besedy, cvičenia pamäte, preventívne merania TK a % množstva telesného tuku s následným poradenstvom s cieľom povzbudiť starších ľudí k záujmu o správny životný štýl. Témy: Aktívne starnutie, Pohybová aktivita, Depresia v starobe, Vysoký krvný tlak, Osteoporóza, Alzheimerova choroba, Civilizačné ochorenia a i. K témam bol poskytnutý zdravotno-výchovný materiál. Prednášky sa uskutočnili v Dennných centrách Bethovenova, Modranka, pri Katolíckej jednote, zariadenie pre seniorov na Hospodárskej ulici, Terézie Vansovej a pre KJDS.</t>
  </si>
  <si>
    <t>3.2 Participácia seniorov na rozhodovacích procesoch v meste</t>
  </si>
  <si>
    <t xml:space="preserve">3.2.1 Predkladanie pripomienok a stanovísk Rady pre seniorov k návrhom VZN </t>
  </si>
  <si>
    <t>Rada pre seniorov</t>
  </si>
  <si>
    <t xml:space="preserve">Počet pripomienkovaných VZN </t>
  </si>
  <si>
    <t>V roku 2019 Rada pre seniorov zasadala jeden krát, v sledovanom roku nevzniesla pripomienky k VZN mesta.</t>
  </si>
  <si>
    <t xml:space="preserve">AKČNÝ PLÁN NA ROK 2019 </t>
  </si>
  <si>
    <t xml:space="preserve">OBLASŤ: OSOBY SO ZDRAVOTNÝM POSTIHNUTÍM </t>
  </si>
  <si>
    <t>1. Posilniť a skvalitniť sieť sociálnych služieb pre ľudí so zdravotným postihnutím</t>
  </si>
  <si>
    <t xml:space="preserve">1.2 Rozšírenie druhu poskytovaných sociálnych služieb pre osoby so zdravotným postihnutím </t>
  </si>
  <si>
    <t xml:space="preserve">1.2.3 Zriadenie denného stacionára pre ľudí so ZP so špecializáciou na autizmus, príp. ďalšie diagnózy v rámci Sociálneho centra </t>
  </si>
  <si>
    <t xml:space="preserve">OZ Spoločnosť pre zmysluplný život </t>
  </si>
  <si>
    <t>Zriadený denný stacionár /1</t>
  </si>
  <si>
    <t>Mesto nemá zriadený vlastný denný stacionár, využíva služby neverejných poskytovateľov - OZ Iskierka, Denný stacionár COMITAS (autizmus), Trnava / Chránená dielňa - zariadenie rodinného typu pre dospelých ľudí s autizmom Ȏsmy svetadiel, Borová / Stacionár NÁŠ DOM, n. o. (dospelí klienti), Trnava / Denný stacionár pre dôchodcov s Alzheimerovou chorobou, Záujmové združenie Rodina, Trnava</t>
  </si>
  <si>
    <t xml:space="preserve">1.5. Rozvoj odľahčovacej služby </t>
  </si>
  <si>
    <t>1.5.1 Zabezpečiť dostupnosť odľahčovacej služby v spolupráci s TTSK</t>
  </si>
  <si>
    <t>TTSK</t>
  </si>
  <si>
    <t xml:space="preserve">dostupná služba / áno </t>
  </si>
  <si>
    <t>Mesto spolupracuje so zariadeniami na úrovni TTSK a neverejnými poskytovateľmi SS s cieľom v prípade potreby zabezpečiť fyzickej osobe, ktorá opatruje, odľahčovaciu službu. V roku 2019 nepodala žiadna fyzická osoba takúto žiadosť.</t>
  </si>
  <si>
    <t>2. Zlepšiť zamestnanosť
ľudí so ZP</t>
  </si>
  <si>
    <t xml:space="preserve">2.1 Zlepšiť prípravu občanov so ZP na zamestnávanie 
</t>
  </si>
  <si>
    <t xml:space="preserve">2.1.2 Akreditované PC kurzy pre slabozrakých aj nevidiacich s použitím špeciálnych programov pre ZP </t>
  </si>
  <si>
    <t>ÚNSS, KS Trnava</t>
  </si>
  <si>
    <t>počet účastníkov vzdelávania ročne /min. 6 ľudí</t>
  </si>
  <si>
    <t>Nové PC kurzy neboli realizované, avšak prebiehali rehabilitácie na doplnenie zručností tých klientov, ktorí už kurz absolvovali, ale zmenili PC, prešli na vyššiu verziu Officu a pod. Traja klienti kurz absolvovali, ďalší dvaja začali s úvodným nácvikom zručností v rámci kurzu.</t>
  </si>
  <si>
    <t xml:space="preserve">2.1.3 Šikovné ruky vozičkárov - pracovná rehabilitácia prostredníctvom tvorivých dielní </t>
  </si>
  <si>
    <t xml:space="preserve">Klub vozičkarov v Trnave </t>
  </si>
  <si>
    <t>Mesto Trnava, Ing. Bayer</t>
  </si>
  <si>
    <t xml:space="preserve">počet zapojených klientov /20 </t>
  </si>
  <si>
    <t>Na projekte „Šikovné ruky vozičkárov“ sa zúčastnili vozičkári všetkých vekových skupín, pripútaných na invalidný vozík z rôznych zdravotných dôvodov. Oporou im boli aj rodinní príslušníci, asistenti a priaznivci klubu. Realizáciou projektu sa naplnila ďalšia vízia činnosti klubu, kde sa podarilo zapojiť vozičkárov do tvorivej a zmysluplnej činnosti. Projekt poskytol vozičkárom priestor na sebarealizáciu podľa svojho výberu v ručných prácach a v remeselnej činnosti. 
V rámci dotácií poskytnutých z rozpočtu mesta klub získal dotáciu 300,- €.</t>
  </si>
  <si>
    <t xml:space="preserve">2.2.1 Zriadiť chránenú dielňu v meste pre osoby so ZP </t>
  </si>
  <si>
    <t>OZ Iskierka, ďalšie združenia osôb so ZP</t>
  </si>
  <si>
    <t>zriadená chránená dielňa / 1</t>
  </si>
  <si>
    <t>V roku 2019 v Trnave nebola zriadená chránená dielňa. 
OZ Iskierka sa aj do budúcnosti bude zameriavať na svoje súčasné aktivity, zo zriadením chránenej dielne perspektívne nepočíta.</t>
  </si>
  <si>
    <t xml:space="preserve">3. Zlepšiť prístupnosť verejných priestranstiev v meste 
</t>
  </si>
  <si>
    <t xml:space="preserve">3.1 Odstraňovanie bariér v prostredí a zabraňovanie vzniku nových bariér </t>
  </si>
  <si>
    <t xml:space="preserve">3.1.4 Odstraňovať existujúce bariéry vo verejne prístupných budovách a na verejných priestranstvách </t>
  </si>
  <si>
    <t xml:space="preserve">vlastníci objektov </t>
  </si>
  <si>
    <t xml:space="preserve">počet odstránených bariér ročne (ODaKS) </t>
  </si>
  <si>
    <t xml:space="preserve">Trvalý, každoročne sa opakujúci projekt. Výdavky nie sú vyčíslené osobitne, sú súčasťou jednotlivých investičných akcií mesta.
-	Bezbariérová úprava chodníkov a priechodov bola zrealizovaná na Ulici Na hlinách č. 45 - 49 (618,- €). 
-	Chodník na Ulici L. van Beethovena za predajňou Chemolaku (bezbariérový prechod pre chodcov, 2x bezbariérové križovanie miestnych asfaltových komunikácií s novým dopravným značením 
-	Vybudovanie cyklotrasy - Bučianska ulica v meste Trnava (vrátane bezbariérových úprav)
-	Centrum včasnej intervencie, n. o. – zriadenie centra, Celý priestor bol kompletne debariérizovaný, vybudovaný bol nový bezbariérový vstup cez dvojkrídlové dvere, šikmá rampa a bezbariérové sociálne zariadenie. 
-	Rekonštrukcia areálu AŠK Slávia - dokončené bezbariérové dvojihrisko </t>
  </si>
  <si>
    <t>3.2 Budovanie orientačných a i formačných systémov pre osoby so ZP</t>
  </si>
  <si>
    <t>3.2.1 Vytvárať vodiace línie, varovné a signálne pásy pre zrakovo postihnuté osoby pre zrakovo postihnutých na chodníkoch</t>
  </si>
  <si>
    <t xml:space="preserve">Únia nevidiacich a slabozrakých </t>
  </si>
  <si>
    <t>počet vybudovaných vodiacich línií na peších komunikáciách ročne</t>
  </si>
  <si>
    <t>Mesto pri rekonštrukcii existujúcich a výstavbe nových chodníkov a pozemných komunikácií postupuje v zmysle stavebného zákona 50/1976 Zb. v znení neskorších predpisov a rešpektujúc vyhlášku Ministerstva životného prostredia Slovenskej republiky č. 532/2002 Z. z., ktorou sa ustanovujú podrobnosti o všeobecných technických požiadavkách na výstavbu a o všeobecných technických požiadavkách na stavby užívané osobami s obmedzenou schopnosťou pohybu a orientácie.</t>
  </si>
  <si>
    <t xml:space="preserve">Podporovať inklúziu občanov so zdravotným postihnutím </t>
  </si>
  <si>
    <t>4.1 Podpora inkluzívneho vzdelávania</t>
  </si>
  <si>
    <t xml:space="preserve">4.1.2 Podpora inkluzívneho vzdelávania na VŠ </t>
  </si>
  <si>
    <t>Počet podporených študentov ročne/3</t>
  </si>
  <si>
    <t>Inkluzívne vzdelávanie je zabezpečené v rámci mesta vo všetkých formách vzdelávania.</t>
  </si>
  <si>
    <t xml:space="preserve">4.2 Podpora vzdelávacích a športových aktivít ľudí so ZP 
</t>
  </si>
  <si>
    <t xml:space="preserve">4.2.2 Šport bez bariér - Aquaterapia pre vozičkárov (5 dňový športový pobyt pre ZP občanov) </t>
  </si>
  <si>
    <t>Klub vozičkarov v Trnave</t>
  </si>
  <si>
    <t>Mesto Trnava, Hotel Máj Piešťany, para-olympionici</t>
  </si>
  <si>
    <t>Počet účastníkov pobytu 20/ročne</t>
  </si>
  <si>
    <t>Projekt Šport bez bariér s aquaterapiou pre vozičkárov bol určený pre členov KLUBU VOZIČKÁROV v TRNAVE. Účastníkmi pobytu boli vozičkári rôznych vekových skupín, rôznych zdravotných znevýhodnení. Pobyt sa uskutočnil v bezbariérovom Park hoteli v Hokovciach v termíne 21-27. júl 2019. 7-dňového pobytu sa zúčastnilo 22 osôb. Cieľom projektu je aktivizovať schopnosti vozičkárov na prekonanie dôsledkov ťažkého zdravotného znevýhodnenia a dosiahnuť najvyšší možný stupeň samostatnosti. Osvojenie zručnosti a nadobudnutie sebaistoty získanej v kolektíve, diskrétny nácvik presunu z vozíka do bazénu, pobytu vo vode a výstupu z bazéna späť do invalidného vozíka. Plávanie je jedným z odporúčaných športov pre ľudí so ZP, pričom prispieva k zlepšeniu fyzického a psychického stavu ľudí na invalidných vozíkoch. Aktivita je tiež určená na prekonávanie spoločenských bariér, predsudkov voči znevýhodneným občanom.
V rámci dotácií poskytnutých z rozpočtu mesta klub získal dotáciu 1 000,- €.</t>
  </si>
  <si>
    <t xml:space="preserve">4.2.4 Sociálna rehabilitácia zameraná na sebaobsluhu nevidiacich a slabozrakých (nácvik varenia, upratovania, fyzickej úpravy prostredia a pod.) akreditované </t>
  </si>
  <si>
    <t>min. 8 ľudí ročne - ukončená rehab. Pokračujúca: 5</t>
  </si>
  <si>
    <t xml:space="preserve">Sociálnu rehabilitáciu zameranú na sebaobsluhu v roku 2019 absolvovalo 31 osôb. </t>
  </si>
  <si>
    <t>4.2.5 Sociálna rehabilitácia: priestorová orientácia a samostatný pohyb, chôdza s bielou palicou v terénne osôb so zrakovým postihnutím, akreditovaná</t>
  </si>
  <si>
    <t>min. 15 ľudí ročne</t>
  </si>
  <si>
    <t xml:space="preserve">Sociálnu rehabilitáciu: POSP v roku 2019 absolvovalo 22 osôb. </t>
  </si>
  <si>
    <t xml:space="preserve">4.2.6 Sociálna rehabilitácia: komunikácia - nácvik klávesnicových zručností, nácviky podpisovania sa, výučba Braillovho písma, akreditovaná </t>
  </si>
  <si>
    <t xml:space="preserve">Sociálnu rehabilitáciu zameranú na uvedené v roku 2019 absolvovalo 27 osôb. </t>
  </si>
  <si>
    <t xml:space="preserve">4.2.7 Zdravotné cvičenie pre členov Klubu kardiakov a verejnosť na ZŠ Bottova </t>
  </si>
  <si>
    <t>Zväz postihnutých civilizačnými chorobami v SR - Klub kardiakov</t>
  </si>
  <si>
    <t xml:space="preserve">periodicita aktivity - 1 hod. týždenne </t>
  </si>
  <si>
    <t>Zdravotné cvičenie na ZŠ a MŠ na Bottovej ulici prebiehalo pravidelne týždenne v utorok od 16.00-17.00 hod. v malej telocvični, od januára 2019 do decembra 2019, mimo školských prázdnin. Cvičenie bolo zamerané na udržanie kondičného stavu zdravotne postihnutých - kardiakov a ľudí v dôchodkovom veku. Dychové cvičenia, joga, pilates, kalanetika prispievali k správnemu nácviku dýchania, držania tela, napínacie a uvoľňovacie cviky rozhýbali všetky svalové partie. O toto cvičenie prejavilo záujem cca 25 ľudí.</t>
  </si>
  <si>
    <t xml:space="preserve">4.2.8 Pobyty pre slabozrakých, nevidiacich a ich rodinných príslušníkov </t>
  </si>
  <si>
    <t>MPSVaR</t>
  </si>
  <si>
    <t>Počet účastníkov - 10 ZP osôb</t>
  </si>
  <si>
    <t xml:space="preserve">1 pobyt: pre ZP a ich najbližších príbuzných, 08/2019, 10 účastníkov + 2 inštruktorky </t>
  </si>
  <si>
    <t xml:space="preserve">4.3 Informačné kampane a podujatia na podporu inklúzie občanov so ZP </t>
  </si>
  <si>
    <t>4.3.1 Dvor nádeje / Mesto pre všetkých</t>
  </si>
  <si>
    <t>MVO</t>
  </si>
  <si>
    <t xml:space="preserve">Zrealizované podujatie </t>
  </si>
  <si>
    <t>Podujatie bolo zamerané na cieľovú skupinu ľudí so zdravotným znevýhodnením, uskutočnilo sa v 06/2019. Zámerom podujatia bola prezentácia sociálnych služieb, možností zamestnania ľudí so zdravotným znevýhodnením a prezentácia občianskych združení, ktoré sa venujú tejto cieľovej skupine. Mesto z vlastných zdrojov vyčlenilo na podujatie 4 210,- €. Pre podujatie v rámci participatívneho rozpočtu mesta bolo prostredníctvom organizácie Spoločnosť priateľov so spina bifida a/alebo hydrocefalus vyčlenených ďalších 1 725,10 €.</t>
  </si>
  <si>
    <t xml:space="preserve">4.3.2 Verejná zbierka Biela pastelka - podujatia v informačnom stánku </t>
  </si>
  <si>
    <t>zrealizovaná zbierka</t>
  </si>
  <si>
    <t>V Trnave a v Trnavskom kraji sa 20. septembra 2019 uskutočnil 18. ročník zbierky, ktorej cieľom je upozorniť na problematiku ľudí so zrakovým postihnutím.</t>
  </si>
  <si>
    <t xml:space="preserve">4.3.3 Preventívno-výchovná akcia Biela palica </t>
  </si>
  <si>
    <t>Dopravná polícia</t>
  </si>
  <si>
    <t>zrealizovaná aktivita / 1 , 2 priechody v Trnave</t>
  </si>
  <si>
    <t>Dňa 15.10.2019 sa aj v Trnave uskutočnila akcia Biela palica. Zo sledovaní a štatistiky vyplynulo, že najviac tolerantní voči nevidiacim a slabozrakým sú vodiči v Trnavskom kraji, kde na bielu palicu nereagovalo len 11,7 % motoristov. Celoslovenský výsledok - "nezastavilo“ 18,8 % vodičov.</t>
  </si>
  <si>
    <t>4.3.4 Štafeta ,,Krok pre svoje srdce" pri príležitosti Svetového dňa srdca</t>
  </si>
  <si>
    <t xml:space="preserve"> Zdravé mesto Trnava, SACHS</t>
  </si>
  <si>
    <t>zrealizovaná aktivita /1</t>
  </si>
  <si>
    <t xml:space="preserve">Benefičný koncert pri príležitosti Svetového dňa srdca sa uskutočnil dňa 30.septembra 2019 od 13.00-15.00 hod. v kinosále Kina Hviezda. Vystúpil Pavol Opatovský s Jozefom Pagáčom. Koncertu sa zúčastnilo cca 250 ľudí. Koncert bol zameraný na pripomenutie širokej verejnosti na kardiovaskulárne ochorenie, ktoré je bohužiaľ najčastejším smrteľným ochorením z civilizačných chorôb. Symbolicky bolo každému účastníkovi pripnuté srdiečko na tričká, ktoré sme dali zhotoviť pri tejto príležitosti. </t>
  </si>
  <si>
    <t>4.3.5 Zimný pochod členov klubu so zapojením verejnosti do Kamenného mlyna (29.decembra, 1x ročne)</t>
  </si>
  <si>
    <t>počet účastníkov /30</t>
  </si>
  <si>
    <t>Zimný pochod sa uskutočnil dňa 19.decmbra 2019 ako rozlúčka s kalendárnym rokom. Zraz účastníkov bol o 10.00 hod. na železničnej stanici. Cez staničný park okolo depa a po novo vybudovanej cyklistickej trase cesta do Kamenného mlyna ubiehala v družnej debate. Cca 30 ľudí si v Kamennom mlyne zaspievalo koledy a zavinšovali si zdravia do nového roku. Cestou späť sa zastavili na cintoríne kde pre spomienku zapálili sviečky členom, ktorý počas roku odišli z ich radov.</t>
  </si>
  <si>
    <t xml:space="preserve">Osoby v ťažkých životných situáciách </t>
  </si>
  <si>
    <t xml:space="preserve">1. Rozširovať sociálne služby zamerané na riešenie ťažkých životných situácií občanov
</t>
  </si>
  <si>
    <t xml:space="preserve">1.1 Koordinácia pomoci osobám v ŤŽS a marginalizovaným skupinám občanov v meste </t>
  </si>
  <si>
    <t xml:space="preserve">1.1.1 Aktivizácia pracovnej skupiny pre MRK a osoby v ŤŽS - "Pomoc marginalizovaným" s cieľom koordinovať aktivity partnerov na území mesta a spolupracovať pri hľadaní riešení </t>
  </si>
  <si>
    <t>Centrum Koburgovo, Mesto Trnava, TTSK, TACH a ďalšie subjekty</t>
  </si>
  <si>
    <t xml:space="preserve">počet stretnutí prac. skupiny ročne / 4 </t>
  </si>
  <si>
    <t>1.1.2 Realizácia spoločných aktivít (podujatí) pracovnej skupiny Pomoc marginalizovaným pre verejnosť</t>
  </si>
  <si>
    <t xml:space="preserve">členovia pracovnej skupiny Pomoc marginalizovaným </t>
  </si>
  <si>
    <t>zrealizovaná aktivita / 1 ročne</t>
  </si>
  <si>
    <t>1.2 Rozvoj služieb krízovej intervencie pre osoby v ŤŽS</t>
  </si>
  <si>
    <t>1.2.1 Realizácia projektu STREETWORK</t>
  </si>
  <si>
    <t xml:space="preserve">Trnavská arcidiecézna charita </t>
  </si>
  <si>
    <t xml:space="preserve">Mesto, TU, UCM </t>
  </si>
  <si>
    <t>počet intervencií v teréne ročne /100</t>
  </si>
  <si>
    <t>Terénni pracovníci (koordinátor, 10 dobrovoľníkov) realizovali prácu v teréne priemerne 2-3 krát týždenne, vždy vo večerných hodinách. V prípade, že sme boli upozornení (inou organizáciou, fyzickou osobou) na človeka v núdzi – krízovú intervenciu vykonávali aj počas dňa. Vďaka streetworku sa skvalitnila práca s ľuďmi bez domova v ich prirodzenom prostredí, pracovníci motivujú klientov k využívaniu služieb NDC a špecializovaného sociálneho poradenstva. TACH projekt hodnotí úspešne a plánuje ho ďalej rozvíjať. Realizuje sa aj projekt Hlinený dukát, ktorý úzko súvisí s prácou s ľuďmi bez domova. V rámci Zmluvy o spolupráci na projekte Streetwork Trnava na rok 2019 (CČZ 96/2019) boli finančné prostriedky poskytnuté Trnavskej arcidiecéznej charite na zabezpečenie aktivít, poskytovanie sociálnej pomoci a humanitárnej starostlivosti pre ľudí bez domova vo výške 5 000,- €.</t>
  </si>
  <si>
    <t xml:space="preserve">1.2.3 Posilnenie terénnej práce s bezdomovcami v lokalite Coburgova </t>
  </si>
  <si>
    <t>Zvýšenie počtu terénnych pracovníkov z 1 na 2</t>
  </si>
  <si>
    <t>Mesto v r. 2019 spracovalo žiadosť o nenávratný finančný príspevok na projekt Národný projekt Podpora a zvyšovanie kvality terénnej sociálnej práce.. V rámci projektu chce mesto zamestnať 1 TSP a 1 TP na prácu s ľuďmi bez domova. Projekt bol schválený, k podpisu zmluvy s Implementačnou agentúrou MPSVaR SR príde v r. 2020.</t>
  </si>
  <si>
    <t>1.2.4 Zabezpečenie terénnej sociálnej služby na sídlisku Linčianska</t>
  </si>
  <si>
    <t>Využívanie služby v MRK / 120 klientov</t>
  </si>
  <si>
    <t>Vyhodnotenie uvedené v oblasti Deti, mládež a rodina, 1.4.4</t>
  </si>
  <si>
    <t xml:space="preserve">1.2.5 Poskytovanie terénnej sociálnej služby pre rodiny v krízovej situácii </t>
  </si>
  <si>
    <t>počet intervencíí v rodine ročne 60</t>
  </si>
  <si>
    <t>Sociálne pracovníčky Azylového domu Tamara poskytujú počas roka v rámci krízovej intervencie pomoc a poradenstvo rodinám, ktoré nemôžu z rôznych vážnych dôvodov vycestovať do zariadenia. Rodiny pravidelne podľa ich potreby a daného problému monitorujú a navštevujú.</t>
  </si>
  <si>
    <t xml:space="preserve">1.2.6 Realizácia programu KROK VPRED - terénna sociálna práca s aktívnymi užívateľmi drog a osobami pracujúcimi v sexbiznise </t>
  </si>
  <si>
    <t>počet klientov ročne / 35, (počet kontaktov ročne/ 350)</t>
  </si>
  <si>
    <t>Zrealizovali sme 63 výjazdov, počas ktorých sme monitorovali mesto a oslovovali potenciálnych užívateľov. Takto sme zaregistrovali 7 nových klientov. V spolupráci s klietami sme bezpečne zlikvidovali 5257ks injekčných striekačiek. Poskytli sme im 43 poradenských rozhovorov, 16 hĺbkových motivačných rozhovorov, odporúčali sme do liečby, ale aj ponúkali sociálnu asistenciu na rôzne úrady. Klientom sme distribuovali rôzne info-edukačné materiály a časopis STORMík (mesačník). Osobám pracujúcim v sex-biznise sme rovnako poskytovali rôzny hygienický materiál (prezervatívy 586 ks, vreckovky a iné) s cieľom minimalizovania rizík prenosu pohlavne prenosných ochorení na ich zákazníkov, ale aj so zákazníkov na klientky.
V rámci Zmluvy o poskytnutí finančnej dotácie z rozpočtu mesta Trnava (CČZ 97/2019) boli v roku 2019 z rozpočtu mesta Združeniu STORM poskytnuté finančné prostriedky vo výške 8 000 eur na náklady spojené s realizáciou projektu „KROK VPRED“.
STORM získal tiež finančnú podporu TTSK a MPSVaR SR.</t>
  </si>
  <si>
    <t>35 klientov / 228 kontaktov ročne</t>
  </si>
  <si>
    <t xml:space="preserve">1.2.9 Modernizácia a rozšírenie kapacity nízkoprahového denného centra pre jednotlivcov </t>
  </si>
  <si>
    <t>rozšírené prevádzkové dni z 3 na 5 dní</t>
  </si>
  <si>
    <t>Projekt modernizácie centra je v štádiu prípravy. V máji 2019 TACH podala Žiadosť o získanie nenávratného finančného príspevku z IROP. Do konca roka 2019 nebolo o žiadosti rozhodnuté. Vzniknuté náklady súviseli s projektovou dokumentáciou a so spracovaním žiadosti.
Na základe Zmluvy o spolupráci s Trnavskou arcidiecéznou charitou (CČZ 92/2019) boli poskytnuté finančné prostriedky v zmysle zákona č. 448/2008 Z. z. o sociálnych službách vo výške 30 000 eur na poskytovanie sociálnych služieb v nízkoprahovom dennom centre – Centrum pomoci človeku Trnava. Nízkoprahové denné centrum je otvorené od pondelka do piatka v rozsahu 30 hodín týždenne, v ktorom odborní zamestnanci zabezpečujú špecializované sociálne poradenstvo, reintegráciu a sprevádzanie klientov na ceste k zlepšeniu ich životnej situácie, zabezpečujú základné životné potreby klientom, pomáhajú hlavne ľuďom bez domova začleňovať sa do spoločnosti a vo významnej miere prispievajú k starostlivosti o zdravie svojich klientov.</t>
  </si>
  <si>
    <t xml:space="preserve">1.2.10 Zriadenie útulku pre jednotlivcov </t>
  </si>
  <si>
    <t xml:space="preserve">vytvorená služba / 1 </t>
  </si>
  <si>
    <t xml:space="preserve">1.2.11 Humanitárno - charitatívna služba - zabezpečenie materiálnej a potravinovej pomoci osobám v ŤŽS (Sieť pomoci) </t>
  </si>
  <si>
    <t>počet intervencií /100</t>
  </si>
  <si>
    <t>V roku 2019 projekt Sieť pomoci ďalej napredoval či už novými priestormi, kvalitou, ale aj objemom vydaných potravín a materiálnych vecí. Zo Slovenskej katolíckej charity nám prišla posila v podobe nového automobilu s väčšou kapacitou na prepravu, ktorá nám pomohla zvládnuť nárast klientov a to hlavne v oblasti potravinovej pomoci. Na jar 2019 sme odštartovali nový projekt v spolupráci s nadáciou EPH, ktorá nám poskytla finančnú čiastku v hodnote 11 000 eur na pomoc ľuďom v núdzi. Vďaka nadácii EPH sme mohli takýmto spôsobom pomôcť rodinám v rozličných životných situáciách, ktoré im znemožňujú získať základné životné potreby do domácnosti. Na jeseň sme sa opäť tradične zapojili do Tesco zbierky trvanlivých potravín a drogérie a celkovo sme vyzbierali vyše 19 ton potravín a drogérie. Z prostriedkov mesta Charita získala dotáciu vý výške 650,- € na nákup regálov (dotácia v zmysle VZN č. 482).</t>
  </si>
  <si>
    <t xml:space="preserve">1.3 Rozvoj služieb pre krátkodobý pobyt </t>
  </si>
  <si>
    <t xml:space="preserve">1.3.1 Rozšírenie kapacity ZOS na Coburgovej ul. </t>
  </si>
  <si>
    <t xml:space="preserve">Rozšírená kapacita ZOS / XY miest </t>
  </si>
  <si>
    <t xml:space="preserve">1.3.2 Rozšírenie kapacity nocľahárne </t>
  </si>
  <si>
    <t xml:space="preserve">Rozšírená kapacita nocľahárne / XY miest </t>
  </si>
  <si>
    <t>Pozri vyššie uvedené, 1.3.1.</t>
  </si>
  <si>
    <t xml:space="preserve">2. Podporovať zamestnateľnosť osôb v ŤŽS
</t>
  </si>
  <si>
    <t>2.1 Podpora pracovnej terapie osôb v ŤŽS a členov MRK</t>
  </si>
  <si>
    <t xml:space="preserve">2.1.1 Realizácia projektu - Pracovná dielňa sv. Heleny - pracovné dielne pre klientov nízkoprahového denného centra </t>
  </si>
  <si>
    <t>Mesto Trnava, participatívny rozpočet</t>
  </si>
  <si>
    <t>počet zapojených klientov /10 ročne</t>
  </si>
  <si>
    <t xml:space="preserve">V roku 2019 TACH získala finančné zdroje z participatívneho rozpočtu mesta Trnava prostredníctvom realizácie projektu "Klienti charity upratujú Trnavu". V rámci projektu sa ľudia bez domova pravidelne podieľali na upratovaní Trnavy. Zároveň boli zapájaní do bežného upratovania NDC a okolia. 
V priebehu roka sa potvrdila náročnosť práce s cieľovou skupinou - ľuďmi bez domova a bez stáleho bývania. Koordináciu projektu zabezpečoval sociálny pracovník NDC. TACH sa utvrdila vo vízii doplniť tím o odborného pracovníka, terapeuta, pedagóga, ktorého náplňou práce by bola motivácia a vedenie klientov v procese rozvoja pracovných zručností. </t>
  </si>
  <si>
    <t>2.1.2 Zabezpečenie pracovnej rehabilitácie v ergoterapeutickej dielni pre klientky Azylového domu (ručná výroba mydiel)</t>
  </si>
  <si>
    <t>partnerské firmy</t>
  </si>
  <si>
    <t>počet zapojených firiem (odkúpenie výrobkov)/ 10</t>
  </si>
  <si>
    <t>Trvalý, každoročne sa opakujúci projekt. Azylový dom má od júla 2018 prenajaté priestory, ktoré v roku 2019 plne sfunkčnili a zariadili. Azylový dom pracuje na registrácii pracovnej dielne na sociálny podnik. Priebežne sa do práce v dielni za rok 2019 zapojilo 5 klientiek Azylového domu Tamara, ktoré pod dohľadom troch dobrovoľníkov varili a balili mydlá. Klientky si v bezpečnom prostredí získavajú resp. obnovujú pracovné zručnosti a návyky. Okrem toho práca v dielni, ako terapeutická činnosť, klientom pomáha odbúravať stres a napätie. Dozorujúci dobrovoľník, ktorý tiež pracuje v dielni, komunikuje s firmami a zástupcami podnikov o odbere výrobkov a manažuje celý chod dielne. V roku 2019 sa 2 klientky uplatnili na trhu práce a trvale sa zamestnali, 3 klientky, ktoré boli na rodičovskej dovolenke si vďaka práci v dielni zvýšili finančný príjem.</t>
  </si>
  <si>
    <t>neuvedené</t>
  </si>
  <si>
    <t>2.2 Rozvoj služieb zamestnanosti pre osoby v ŤŽS</t>
  </si>
  <si>
    <t xml:space="preserve">2.2.1 Otvorenie pracovnej dielne pre osoby v ŤŽS v meste (pre klientky azylového domu a po.) výroba mydiel, žehliareň (podpora soc. podnikania) </t>
  </si>
  <si>
    <t xml:space="preserve">Otvorená dielňa /1 </t>
  </si>
  <si>
    <t>Pozri vyššie uvedené, 2.1.2</t>
  </si>
  <si>
    <t xml:space="preserve">3. Podporovať sociálne bývanie </t>
  </si>
  <si>
    <t xml:space="preserve">3.1 Cenovo dostupné bývanie pre všetky cieľové skupiny </t>
  </si>
  <si>
    <t xml:space="preserve">3.1.1 Spracovať Koncepciu riešenia sociálneho bývania na území mesta </t>
  </si>
  <si>
    <t>spracovaná koncepcia /1</t>
  </si>
  <si>
    <t xml:space="preserve">3.1.2 Zabezpečiť 1 bytovú jednotku na riešenie krízových situácií jednotlivcov </t>
  </si>
  <si>
    <t xml:space="preserve">zabezpečená bytová jednotka /áno </t>
  </si>
  <si>
    <t>Mesto Trnava zabezpečilo v r. 2019 dve jednoizbové bytové jednotky na riešenie krízových situácií jednotlivcov (Golianova 3, Golianova 20).</t>
  </si>
  <si>
    <t xml:space="preserve">4. Posilňovať inklúziu ľudí z marginalizovaných komunít
</t>
  </si>
  <si>
    <t xml:space="preserve">4.1 Podpora výchovných a vzdelávacích programov zameraných na rozvoj členov MRK
</t>
  </si>
  <si>
    <t>4.1.2 Realizácia kurzu finančnej gramotnosti pre rodičov z MRK</t>
  </si>
  <si>
    <t>Počet stretnutí rodičov s lektorom ročne /10</t>
  </si>
  <si>
    <t>Vyhodnotenie uvedené v oblasti Deti, mládež a rodina, 2.1.4</t>
  </si>
  <si>
    <t xml:space="preserve">4.1.4 Realizácia zdravotno-výchovných aktivít / prednášok pre deti a mládež zo sociálne znevýhodneného prostredia a z MRK (Špeciálne základné školy, Spojené školy ) </t>
  </si>
  <si>
    <t>Počet zdravotno-výchovných aktivít ročne - 3</t>
  </si>
  <si>
    <t>V rámci projektu sa v roku 2019 vykonali 4 prednáškové aktivity pre Úniu nevidiacich a 4 prednášky pre špeciálne školy. Našim cieľom bolo informovať deti a mládež, ľudí zo sociálne znevýhodneného prostredia o témach zameraných na fyzické a duševné zdravie, vzbudiť v nich záujem ovplyvňovať svoje vlastné zdravie a zvýšiť zdravotné uvedomenie. Obsahom týchto vzdelávacích aktivít je správna životospráva a zdravý životný štýl, duševné zdravie, i.</t>
  </si>
  <si>
    <t>4.2 Podpora aktivít zameraných na zmenu vnímania MRK</t>
  </si>
  <si>
    <r>
      <t xml:space="preserve">4.2.1 Realizácia podujatia </t>
    </r>
    <r>
      <rPr>
        <i/>
        <sz val="10"/>
        <rFont val="Calibri"/>
        <family val="2"/>
        <charset val="238"/>
        <scheme val="minor"/>
      </rPr>
      <t>Spájame sily</t>
    </r>
    <r>
      <rPr>
        <sz val="10"/>
        <rFont val="Calibri"/>
        <family val="2"/>
        <charset val="238"/>
        <scheme val="minor"/>
      </rPr>
      <t xml:space="preserve"> s cieľom zdôrazniť význam synergie aktérov pri riešení verejných záležitostí v meste a meniť vnímanie majority</t>
    </r>
  </si>
  <si>
    <t>Počet zapojených subjektov /min 10 organizácií a aktívnych ľudí</t>
  </si>
  <si>
    <t xml:space="preserve">V priebehu roka sme spolupracovali s partnerskými organizáciami na realizácii 33 komunitných aktivít určených pre širšiu verejnosť. Cieľom Centra Koburgovo, n.o. bola osveta verejnosti o problematike marginalizovaných klientov, podpora talentov klientov a dobrého spolunažívania rôznych sociálnych skupín. (Napr. výstava fotografií na Nádvorí, kultúrne podujatie Rómsky deň v Marianskej sále, prezentácia činnosti na UCM, v Trnavskom rádiu, na Gymnáziu Angely Merici a na konferencii "Dobrá prax - naša inšpirácia" na Trnavskej univerzite, organizovanie stretnutia organizácii na Pomoc marginalizovaným, vystúpenie speváckeho súboru na Trnavskom rínku, v dennom centre pre seniorov, v zariadení opatrovateľskej starostlivosti pre seniorov, v Bratislave na benefičnom podujatí určenom pre veľvyslanectvá v SR, vo výchovno-nápravnom zariadení v Hrnčiarovciach nad Parnou, tvorivé dielne na podujatí na deň rodiny, program na Dobrovoľníci deťom – vystúpenia hudobníkov a tanečníkov a tvorivé dielne, náučno-zábavná akcia na deň detí na Coburgovej ulici, prezentácia a tvorivé dielne na Týždni charity, kultúrny program na akcii Leto na korze, kultúrne podujatie Amen Savore v Mariánskej sále pre odbornú verejnosť, Mikulášsky sprievod na ZŠ na Gorkého ulici a ďalšie.) </t>
  </si>
  <si>
    <t>OBLASŤ: KOMUNITNÝ ROZVOJ</t>
  </si>
  <si>
    <t xml:space="preserve">1. Rozvíjať komunitné plánovanie a participatívnu tvorbu verejných politík </t>
  </si>
  <si>
    <t>1.2 Iniciovať a vytvárať partnerstvá na miestnej úrovni zamerané na komunitný rozvoj</t>
  </si>
  <si>
    <t xml:space="preserve">1.2.2 Podpora koordinácie a sieťovania organizácií pôsobiacich v sociálnej oblasti za účelom spolupráce a hľadania spoločných riešení </t>
  </si>
  <si>
    <t>organizácie pôsobiace v soc. oblasti</t>
  </si>
  <si>
    <t xml:space="preserve">počet stretnutí organizácií ročne / 4 </t>
  </si>
  <si>
    <t>Podpora sa uskutočňuje na operatívnej báze s jednotlivými subjektami podľa potreby.</t>
  </si>
  <si>
    <t xml:space="preserve">1.2.3 Vytvorenie a aktualizácia databázy organizácií v soc. oblasti </t>
  </si>
  <si>
    <t>vytvorená elektronická databáza/ 1</t>
  </si>
  <si>
    <t>Aktualizácia databázy sa uskutoční v rámci prípravy komunitného plánu sociálnych služieb v priebehu roka 2020.</t>
  </si>
  <si>
    <t>1.3 Pravidelne monitorovať potreby obyvateľov mesta a komunít</t>
  </si>
  <si>
    <t>1.3.1 Pokračovanie v Odkaze pre starostu</t>
  </si>
  <si>
    <t>Počet doručených podnetov -700</t>
  </si>
  <si>
    <t>Na odkazprestarostu.sk bolo zaslaných spolu 1 470 podnetov, z ktorých bolo 1 027 vyriešených. Na vyriešení zvyšných podnetov samospráva pracuje. 
Prevažná väčšina podnetov sa týka činnosti odboru dopravy a komunálnych služieb (oprava a údržba chodníkov a ciest, úprava zelene – kosenie, výsadba či výrub, dopravné značenie, poruchy verejného osvetlenia, detské ihriská, mestský mobiliár, MHD, overovanie platnosti vyhradených parkovacích miest, kanalizačné poklopy, šachty, vpusty, vysýpanie smetných nádob v meste, neporiadok na kontajnerových stojiskách atď.). Vo vyššej miere spolupracovala na riešení podnetov týkajúcich sa detských ihrísk a mestského mobiliáru aj Správa kultúrnych a športových zariadení mesta Trnava. V značne menšej miere spadajú podnety pod odbor investičnej výstavby, odbor územného rozvoja a koncepcií a odbor stavebný a životného prostredia.</t>
  </si>
  <si>
    <t>1.3.2 Zbieranie podnetov od občanov prostredníctvom webovej stránky mesta</t>
  </si>
  <si>
    <t>Počet doručených podnetov 100</t>
  </si>
  <si>
    <t>Kontaktný formulár na webovej stránke bol v minulosti zrušený.</t>
  </si>
  <si>
    <t>1.3.3 Zbieranie podnetov od jednotlivých výborov mestských častí (VMČ)</t>
  </si>
  <si>
    <t>zástupcovia VMČ</t>
  </si>
  <si>
    <t>Počet doručených podnetov -250</t>
  </si>
  <si>
    <t xml:space="preserve">VMČ 1 – 10 podnetov
VMČ 2 – 50 podnetov
VMČ 3 – 48 podnetov 
VMČ 4 – 31 podnetov
VMČ 5 – 92 podnetov
VMČ 6 – 33 podnetov 
Spolu - 264 podnetov </t>
  </si>
  <si>
    <t xml:space="preserve">2. Podporovať komunitné aktivity a občiansku participáciu 
</t>
  </si>
  <si>
    <t>2.1 Vytvoriť neformálnu platformu aktérov komunitného rozvoja</t>
  </si>
  <si>
    <t xml:space="preserve">2.1.1 Naštartovanie vzájomnej spolupráce a výmeny skúseností aktérov komunitného rozvoja </t>
  </si>
  <si>
    <t>Bronco, Z. z.</t>
  </si>
  <si>
    <t>MVO, Mesto Trnava</t>
  </si>
  <si>
    <t>Počet stretnutí aktérov ročne /3</t>
  </si>
  <si>
    <t>V roku 2019 Bronco n. o. zorganizovalo jedno stretnutie/workshop, kde sa mohli sieťovať organizácie, aktéri a zástupcovia inštitúcií zaoberajúcich sa témou nájomného dostupného bývania.</t>
  </si>
  <si>
    <t xml:space="preserve">2.1.2 Vytvorenie spoločného komunikačného kanálu pre aktérov komunitného rozvoja </t>
  </si>
  <si>
    <t>vytvorená stránka na soc. sieti facebook /1</t>
  </si>
  <si>
    <t>Na Facebooku Bronco n. o. vytvorilo uzatvorenú pracovnú skupinu "Trnava: právo na bývanie" - platformu na komunikáciu , vzájomné informovanie a vzdelávanie o téme dostupného bývania.</t>
  </si>
  <si>
    <t>2.2 Podporiť participáciu občanov na verejnej politike prostredníctvom projektov</t>
  </si>
  <si>
    <t xml:space="preserve">2.2.1 Realizácia projektu Participatívny rozpočet </t>
  </si>
  <si>
    <t xml:space="preserve">Realizátori projektov </t>
  </si>
  <si>
    <t xml:space="preserve">počet zrealizovaných projektov / 5 </t>
  </si>
  <si>
    <t>Pravidelne sa opakujúci projekt. Finančné prostriedky na projekty boli použité na realizáciu projektov: Zaži trnavské remeslá (umelecké workshopy pre deti), Festival ZING (rodinný multižánrový festival), Komunitné centrum stredoškolákov (vybavenie priestoru), Škola života v komunitnom centre (aktivity na Coburgovej ul.), Ekošastník, Trnava bez predsudkov (propagácia združenia Spoločnosť priateľov so spina bifida alebo hydrocefalus), Mačka nie je vec (kastračné akcie túlavých mačiek), Klienti Charity upratujú Trnavu (projekt Trnavskej arcidiecéznej charity), Festival SCENA (Divadelníci Trnavy a okolia).</t>
  </si>
  <si>
    <t xml:space="preserve">2.2.3 Participácia občanov prostredníctom komunitných projektov VMČ </t>
  </si>
  <si>
    <t>VMČ</t>
  </si>
  <si>
    <t>počet zrealizovaných projektov / 10</t>
  </si>
  <si>
    <t xml:space="preserve">• VMČ 2 - nákup informačných tabúľ v Beethovenovom parku, doplnenie mobiliáru v komunitnej záhrade, zriadený altánok a ohnisko v Kamennom mlyne, v komunitnej záhrade doplnený mobiliár 
• VMČ 3 Trnava – Sever (dopravné zariadenia na premenné dopravné informácie – merač rýchlosti vozidiel, Ustianska ul.)
• VMČ 5 – komunitné ohnisko na Ulici gen. Goliána, grilovačka, Vianočná kapustnica; 
• VMČ 6 - Detský karneval v Modranke, Veľkonočný koncert, Stavanie mája, Pocta zakladateľovi a dirigentovi Mgr. Jánovi Šulkovi, prednáška História Modranky, Deň Modrofanov, Divadelné vystúpenie - Hlavina Radošina o.z., Vianočná kapustnica spojená s návštevou sv. Mikuláša, Vianočný koncert DIAMANT, XI. ročník šachového festivalu detí a mládeže Vianočná TIRNAVIA šachových nádejí, Dychová hudba Modrančanka - Vianočný koncert 2019. </t>
  </si>
  <si>
    <t>2.3 Podporovať organizácie prostredníctvom grantovej politiky mesta</t>
  </si>
  <si>
    <t xml:space="preserve">2.3.1 Pokračovať v grantovom programe mesta </t>
  </si>
  <si>
    <t>Realizátori projektov - MVO</t>
  </si>
  <si>
    <t>počet podporených projektov /200</t>
  </si>
  <si>
    <t>Z rozpočtu mesta Trnava v r. 2019 bolo v rámci grantového programu mesta podporených celkom 204 projektov.</t>
  </si>
  <si>
    <t>2.4 Mobilizácia potenciálu komunít</t>
  </si>
  <si>
    <t xml:space="preserve">2.4.2 Podpora dobrovoľníctva v meste prostredníctvom spolupráce samosprávy a MVO </t>
  </si>
  <si>
    <t>počet podporených aktivít - 10</t>
  </si>
  <si>
    <t xml:space="preserve">Mesto Trnava a jeho zamestnanci sa zapájajú do dobrovoľníckych aktivít organizovaných v meste. Mesto z rozpočtu finančne prispieva na organizovanie dobrovoľníckych podujatí.
- Podujatie firemného dobrovoľníctva NAŠE MESTO - grant nadácie Pontis 230 €, vlastné zdroje 293 €
- Dobrovoľníci deťom, Mestská rada mládeže v Trnave v spolupráci s mestom (6 420 €)
- miniTrnava – mesto detí
- likvidácia čiernych skládok odpadu dobrovoľníkmi
- Univerzitný týždeň Zeme; Deň sv. Floriána (1 538 €) </t>
  </si>
  <si>
    <t xml:space="preserve">2.4.4 Výchova mládeže k dobrovoľníctvu - spájanie generácií (dobrovoľnícke aktivity študentov SŠ v dennom stacionári pre seniorov) </t>
  </si>
  <si>
    <t xml:space="preserve">počet zapojených študentov ročne /120 </t>
  </si>
  <si>
    <t>Študenti stredných škôl, s ktorými udržujeme pravidelnú spoluprácu, spestrujú počas roka program seniorom v dennom stacionári rôznymi spoločnými aktivitami ako bola napríklad návšteva a program na sv. Mikuláša. Taktiež v rámci praxí, ktoré u nás vykonávajú, sa zúčastňujú na rôznych spoločných aktivitách so seniormi, ako sú napríklad kreatívne aktivity, precvičovanie pamäte, rôzne pamäťové hry a pod. Na spestrenie ich výuky sa zúčastňujú aj exkurzie v dennom stacionári, kde sa dozvedia viac informácií o fungovaní tejto sociálnej služby a dennom režime seniorov v zariadení. Každá takáto návšteva seniorov veľmi poteší a zároveň sa tým docieli vzájomné prepájanie generácií.</t>
  </si>
  <si>
    <t>2.4.5 Projekt DOBRÁ DUŠA - dobrovoľnícka pomoc seniorom v Zariadení pre seniorov Svetlo (s cieľom skvalitniť trávenie ich voľného času )</t>
  </si>
  <si>
    <t>Nadácia Volkswagen Slovakia</t>
  </si>
  <si>
    <t xml:space="preserve">Počet dobrovoľníkov / 8 </t>
  </si>
  <si>
    <t>Projekt bol v priebehu roka 2019 realizovaný v zariadení pre seniorov Dom pokojnej staroby, Cífer. Pravidelne každú stredu dobrovoľníci navštevovali seniorov v zariadení. S klientmi trávili čas, rozprávali sa, čítali knihy, prechádzali sa v parku, trénovali pamäť i jemnú motoriku výrobou jednoduchých ozdôb a výrobkov. Pravidelné návštevy rozvíjali vzťahy, prispievali k socializácii, aj k zlepšovaniu klímy v zariadení. Aktivita sa tešila záujmu zo strany klientov aj dobrovoľníkov. 
TACH získala grant z Nadácie Volkswagen Slovania na financovanie materiálu pre pracovné dielničky. Koordinátor dobrovoľníkov vykonával činnosť v rámci pracovného úväzku a náklady na jeho výkon v súvislosti s týmto projektom TACH nesledovala.</t>
  </si>
  <si>
    <t>Celkovo 18 dobrovoľníkov/priemerne 6 ľudí týždenne</t>
  </si>
  <si>
    <t>2.4.6 Projekt SÁRA - dobrovoľnícka pomoc v rodinách s deťmi - (vzdelávanie dobrovoľníkov, nábor dobrovoľníkov, supervízie)</t>
  </si>
  <si>
    <t xml:space="preserve">počet dobrovoľníckych hodín ročne / 800 </t>
  </si>
  <si>
    <t>Trvalý, každoročne sa opakujúci projekt. Realizuje sa od roku 2016. CPPR získalo v r. 2019 pre projekt finančnú dotáciu TESCO.</t>
  </si>
  <si>
    <t xml:space="preserve">2.4.7 Projekt TEREZA - dobrovoľnícka pomoc v rodinách so seniormi a s členmi s dlhodobo nepriaznivým zdravotným stavom </t>
  </si>
  <si>
    <t>Zariadenie pre seniorov</t>
  </si>
  <si>
    <t xml:space="preserve">počet dobrovoľníckych hodín ročne / 400 </t>
  </si>
  <si>
    <t>Trvalý, každoročne sa opakujúci projekt. Realizuje sa od roku 2016 v Zariadení pre seniorov, Vansova ul., Trnava. CPPR získalo v r. 2019 pre projekt finančnú dotáciu TESCO.</t>
  </si>
  <si>
    <t>Rok 2019</t>
  </si>
  <si>
    <t>Oblasť KPSS</t>
  </si>
  <si>
    <t>Počet plánovaných aktivít</t>
  </si>
  <si>
    <t>Počet zrealizovaných aktivít</t>
  </si>
  <si>
    <t>Počet nezrealizovaných aktivít</t>
  </si>
  <si>
    <t>Podiel zrealizovaných aktivít</t>
  </si>
  <si>
    <t>Deti, mládež a rodina</t>
  </si>
  <si>
    <t>Seniori</t>
  </si>
  <si>
    <t>Osoby so zdravotným postihnutím</t>
  </si>
  <si>
    <t>Osoby v ťažkých životných situáciách</t>
  </si>
  <si>
    <t>Komunitný rozvoj</t>
  </si>
  <si>
    <t>Spolu</t>
  </si>
  <si>
    <t>Graf č. 1 - Počet zrealizovaných aktivít podľa KPSS, rok 2019</t>
  </si>
  <si>
    <t>Graf č. 2 - Podiel zrealizovaných aktivít podľa KPSS z počtu plánovaných, rok 2019</t>
  </si>
  <si>
    <t>Zdroje z rozpočtu mesta na realizáciu aktivít KPSS</t>
  </si>
  <si>
    <t>Graf č. 3 - Prefinancované zdroje z rozpočtu mesta Trnava na realizáciu aktivít KPSS, rok 2019</t>
  </si>
  <si>
    <t>Program 8 - Sociálna starostlivosť, rok 2019</t>
  </si>
  <si>
    <t>zdroje mesta</t>
  </si>
  <si>
    <t>8.1 - Jednorazové dávky a finančné príspevky</t>
  </si>
  <si>
    <t xml:space="preserve"> - jednorazové dávky v hmotnej núdzi a mimoriadne dávky</t>
  </si>
  <si>
    <t xml:space="preserve"> - príspevky v zmysle zákona č. 305/2005 Z. z.</t>
  </si>
  <si>
    <t xml:space="preserve"> - príspevky neverejným poskytovateľom sociálnych služieb v zmysle zákona č. 448/2008 Z. z.</t>
  </si>
  <si>
    <t>Trnavská arcidiecézna charita, nízkoprahové denné centrum</t>
  </si>
  <si>
    <t>neverejní poskytovatelia, opatrovateľská služba</t>
  </si>
  <si>
    <t xml:space="preserve"> - charita a tretí sektor</t>
  </si>
  <si>
    <r>
      <t xml:space="preserve"> - dotácie, </t>
    </r>
    <r>
      <rPr>
        <sz val="9"/>
        <color rgb="FF000000"/>
        <rFont val="Calibri"/>
        <family val="2"/>
        <charset val="238"/>
        <scheme val="minor"/>
      </rPr>
      <t>v zmysle VZN č. 482</t>
    </r>
  </si>
  <si>
    <t xml:space="preserve"> - prídavky na deti</t>
  </si>
  <si>
    <t>transfer z ÚPSVaR mestu</t>
  </si>
  <si>
    <t xml:space="preserve"> - príspevok na pomoc v hmotnej núdzi</t>
  </si>
  <si>
    <t xml:space="preserve"> - vyhodnotenie zdravotných posudkov odkázanosti na sociálnu službu</t>
  </si>
  <si>
    <t xml:space="preserve"> - rodičovský príspevok</t>
  </si>
  <si>
    <t xml:space="preserve"> - príspevok pri narodení dieťaťa</t>
  </si>
  <si>
    <t xml:space="preserve"> - hmotná núdza - opatrovník Mesto Trnava</t>
  </si>
  <si>
    <t>8.2 - Zariadenia sociálnych služieb</t>
  </si>
  <si>
    <t xml:space="preserve"> - Stredisko sociálnej starostlivosti</t>
  </si>
  <si>
    <t>príspevok na činnosť</t>
  </si>
  <si>
    <t>príspevok na opatrovateľskú službu</t>
  </si>
  <si>
    <t>príspevok na financovanie sociálnych služieb v zariadeniach zriadených obcou</t>
  </si>
  <si>
    <t>príspevok z MPSVaR SR</t>
  </si>
  <si>
    <t xml:space="preserve"> - Zariadenie pre seniorov v Trnave</t>
  </si>
  <si>
    <t>kapitálové výdavky</t>
  </si>
  <si>
    <t>výdavky z vlastných príjmov Zariadenia</t>
  </si>
  <si>
    <t>zdroje Zariadenia pre seniorov</t>
  </si>
  <si>
    <t>príspevok MPSVaR SR na poskytnutie sociálnej služby</t>
  </si>
  <si>
    <t>čerpanie zostatku z vlastných príjmov zariadenia</t>
  </si>
  <si>
    <t xml:space="preserve"> - Centrum včasnej intervencie</t>
  </si>
  <si>
    <t>8.3 - Projekty podpory rozvoja sociálnej oblasti</t>
  </si>
  <si>
    <t xml:space="preserve"> - komunitné plánovanie a sociálny rozvoj</t>
  </si>
  <si>
    <t xml:space="preserve"> - podpora neverejných poskytovateľov sociálnych služieb</t>
  </si>
  <si>
    <t>Trnavská arcidiecézna charita, projekt Streetwork</t>
  </si>
  <si>
    <t>Trnavská arcidiecézna charita, donáška obedov</t>
  </si>
  <si>
    <t>Katolícka jednota Slovenska, donáška obedov</t>
  </si>
  <si>
    <t>Z. z. Rodina, Trnavské materské centrum</t>
  </si>
  <si>
    <t>Z. z. Rodina, denný stacionár</t>
  </si>
  <si>
    <t>Centrum Kobrgovo, n. o., nájom priestorov</t>
  </si>
  <si>
    <t>Centrum pomoci pre rodinu, príspevok na mzdy, MTZ</t>
  </si>
  <si>
    <t>Centrum včasnej intervencie Trnava</t>
  </si>
  <si>
    <t>Združenie Storm, projekt Krok vpred</t>
  </si>
  <si>
    <t>Jednota dôchodcov Slovenska</t>
  </si>
  <si>
    <t>OZ Iskierka, denný stacionár COMITAS</t>
  </si>
  <si>
    <t>OZ SPOSA-T, denný stacionár Ȏsmy svetadiel</t>
  </si>
  <si>
    <t xml:space="preserve"> - Kancelária Zdravé mesto</t>
  </si>
  <si>
    <t xml:space="preserve"> - Program aktívneho starnutia</t>
  </si>
  <si>
    <t>8.4 - Projekty podpory rozvoja sociálnej oblasti</t>
  </si>
  <si>
    <t xml:space="preserve"> - Národný projekt Terénna sociálna práca</t>
  </si>
  <si>
    <t>vlastné zdroje</t>
  </si>
  <si>
    <t>grantové zdroje</t>
  </si>
  <si>
    <t>zdroje IA MPSVaR SR</t>
  </si>
  <si>
    <t xml:space="preserve"> - Projekt Čulenova - Útulok a podpora samostatného bývania pre rodiny s deťmi</t>
  </si>
  <si>
    <t>príprava žiadosti o NFP, projektová dokumentácia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</si>
</sst>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quot;;[Red]\-#,##0\ &quot;€&quot;"/>
    <numFmt numFmtId="44" formatCode="_-* #,##0.00\ &quot;€&quot;_-;\-* #,##0.00\ &quot;€&quot;_-;_-* &quot;-&quot;??\ &quot;€&quot;_-;_-@_-"/>
    <numFmt numFmtId="164" formatCode="_-* #,##0\ [$€-41B]_-;\-* #,##0\ [$€-41B]_-;_-* &quot;-&quot;??\ [$€-41B]_-;_-@_-"/>
    <numFmt numFmtId="165" formatCode="_-* #,##0.00\ [$€-41B]_-;\-* #,##0.00\ [$€-41B]_-;_-* &quot;-&quot;??\ [$€-41B]_-;_-@_-"/>
  </numFmts>
  <fonts count="22">
    <font>
      <sz val="11"/>
      <color theme="1"/>
      <name val="Calibri"/>
      <family val="2"/>
      <charset val="238"/>
      <scheme val="minor"/>
    </font>
    <font>
      <sz val="11"/>
      <name val="Calibri"/>
      <family val="2"/>
      <charset val="238"/>
      <scheme val="minor"/>
    </font>
    <font>
      <i/>
      <sz val="11"/>
      <color theme="1"/>
      <name val="Calibri"/>
      <family val="2"/>
      <charset val="238"/>
      <scheme val="minor"/>
    </font>
    <font>
      <b/>
      <sz val="12"/>
      <name val="Calibri"/>
      <family val="2"/>
      <charset val="238"/>
      <scheme val="minor"/>
    </font>
    <font>
      <sz val="10"/>
      <name val="Calibri"/>
      <family val="2"/>
      <charset val="238"/>
      <scheme val="minor"/>
    </font>
    <font>
      <b/>
      <sz val="10"/>
      <name val="Calibri"/>
      <family val="2"/>
      <charset val="238"/>
      <scheme val="minor"/>
    </font>
    <font>
      <sz val="10"/>
      <color theme="1"/>
      <name val="Calibri"/>
      <family val="2"/>
      <charset val="238"/>
      <scheme val="minor"/>
    </font>
    <font>
      <b/>
      <sz val="10"/>
      <color theme="1"/>
      <name val="Calibri"/>
      <family val="2"/>
      <charset val="238"/>
      <scheme val="minor"/>
    </font>
    <font>
      <sz val="10"/>
      <color rgb="FF0070C0"/>
      <name val="Calibri"/>
      <family val="2"/>
      <charset val="238"/>
      <scheme val="minor"/>
    </font>
    <font>
      <sz val="10"/>
      <color rgb="FFFF0000"/>
      <name val="Calibri"/>
      <family val="2"/>
      <charset val="238"/>
      <scheme val="minor"/>
    </font>
    <font>
      <b/>
      <sz val="12"/>
      <color theme="1"/>
      <name val="Calibri"/>
      <family val="2"/>
      <charset val="238"/>
      <scheme val="minor"/>
    </font>
    <font>
      <sz val="12"/>
      <color theme="1"/>
      <name val="Calibri"/>
      <family val="2"/>
      <charset val="238"/>
      <scheme val="minor"/>
    </font>
    <font>
      <sz val="12"/>
      <name val="Calibri"/>
      <family val="2"/>
      <charset val="238"/>
      <scheme val="minor"/>
    </font>
    <font>
      <i/>
      <sz val="10"/>
      <name val="Calibri"/>
      <family val="2"/>
      <charset val="238"/>
      <scheme val="minor"/>
    </font>
    <font>
      <sz val="11"/>
      <color theme="1"/>
      <name val="Calibri"/>
      <family val="2"/>
      <charset val="238"/>
      <scheme val="minor"/>
    </font>
    <font>
      <sz val="10"/>
      <color theme="4"/>
      <name val="Calibri"/>
      <family val="2"/>
      <charset val="238"/>
      <scheme val="minor"/>
    </font>
    <font>
      <sz val="11"/>
      <name val="Calibri"/>
      <family val="2"/>
      <scheme val="minor"/>
    </font>
    <font>
      <sz val="11"/>
      <color theme="1"/>
      <name val="Calibri"/>
      <family val="2"/>
      <scheme val="minor"/>
    </font>
    <font>
      <b/>
      <sz val="10"/>
      <color rgb="FF000000"/>
      <name val="Arial"/>
      <family val="2"/>
      <charset val="238"/>
    </font>
    <font>
      <b/>
      <sz val="10"/>
      <color rgb="FF000000"/>
      <name val="Calibri"/>
      <family val="2"/>
      <charset val="238"/>
      <scheme val="minor"/>
    </font>
    <font>
      <sz val="9"/>
      <color rgb="FF000000"/>
      <name val="Calibri"/>
      <family val="2"/>
      <charset val="238"/>
      <scheme val="minor"/>
    </font>
    <font>
      <b/>
      <sz val="9"/>
      <color rgb="FF000000"/>
      <name val="Calibri"/>
      <family val="2"/>
      <charset val="238"/>
      <scheme val="minor"/>
    </font>
  </fonts>
  <fills count="1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6" tint="0.39997558519241921"/>
        <bgColor indexed="64"/>
      </patternFill>
    </fill>
    <fill>
      <patternFill patternType="solid">
        <fgColor rgb="FF00B050"/>
        <bgColor indexed="64"/>
      </patternFill>
    </fill>
    <fill>
      <patternFill patternType="solid">
        <fgColor rgb="FF9966FF"/>
        <bgColor indexed="64"/>
      </patternFill>
    </fill>
    <fill>
      <patternFill patternType="solid">
        <fgColor rgb="FFFFCCFF"/>
        <bgColor indexed="64"/>
      </patternFill>
    </fill>
    <fill>
      <patternFill patternType="solid">
        <fgColor rgb="FF996633"/>
        <bgColor indexed="64"/>
      </patternFill>
    </fill>
    <fill>
      <patternFill patternType="solid">
        <fgColor rgb="FFFF9900"/>
        <bgColor indexed="64"/>
      </patternFill>
    </fill>
    <fill>
      <patternFill patternType="solid">
        <fgColor theme="4" tint="-0.249977111117893"/>
        <bgColor indexed="64"/>
      </patternFill>
    </fill>
    <fill>
      <patternFill patternType="solid">
        <fgColor rgb="FF00B0F0"/>
        <bgColor indexed="64"/>
      </patternFill>
    </fill>
    <fill>
      <patternFill patternType="solid">
        <fgColor rgb="FFCDF5FF"/>
        <bgColor indexed="64"/>
      </patternFill>
    </fill>
    <fill>
      <patternFill patternType="solid">
        <fgColor rgb="FFABFE8A"/>
        <bgColor indexed="64"/>
      </patternFill>
    </fill>
    <fill>
      <patternFill patternType="solid">
        <fgColor rgb="FFFFFFCC"/>
        <bgColor indexed="64"/>
      </patternFill>
    </fill>
    <fill>
      <patternFill patternType="solid">
        <fgColor rgb="FFD9D9D9"/>
        <bgColor indexed="64"/>
      </patternFill>
    </fill>
    <fill>
      <patternFill patternType="solid">
        <fgColor rgb="FFF2F2F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
    <xf numFmtId="0" fontId="0" fillId="0" borderId="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cellStyleXfs>
  <cellXfs count="135">
    <xf numFmtId="0" fontId="0" fillId="0" borderId="0" xfId="0"/>
    <xf numFmtId="0" fontId="1" fillId="0" borderId="0" xfId="0" applyFont="1"/>
    <xf numFmtId="0" fontId="1" fillId="0" borderId="0" xfId="0" applyFont="1" applyAlignment="1">
      <alignment horizontal="center"/>
    </xf>
    <xf numFmtId="0" fontId="5" fillId="4" borderId="1" xfId="0" applyFont="1" applyFill="1" applyBorder="1" applyAlignment="1">
      <alignment horizontal="center" vertical="center" wrapText="1"/>
    </xf>
    <xf numFmtId="164" fontId="5" fillId="4" borderId="1" xfId="0" applyNumberFormat="1" applyFont="1" applyFill="1" applyBorder="1" applyAlignment="1">
      <alignment horizontal="center" vertical="center" wrapText="1"/>
    </xf>
    <xf numFmtId="164" fontId="4" fillId="0" borderId="1" xfId="0" applyNumberFormat="1" applyFont="1" applyBorder="1" applyAlignment="1">
      <alignment vertical="center" wrapText="1"/>
    </xf>
    <xf numFmtId="0" fontId="4" fillId="0" borderId="0" xfId="0" applyFont="1" applyAlignment="1">
      <alignment horizontal="center" vertical="center" wrapText="1"/>
    </xf>
    <xf numFmtId="164" fontId="6" fillId="0" borderId="0" xfId="0" applyNumberFormat="1" applyFont="1" applyAlignment="1">
      <alignment horizontal="center" vertical="center" wrapText="1"/>
    </xf>
    <xf numFmtId="164" fontId="4" fillId="0" borderId="0" xfId="0" applyNumberFormat="1" applyFont="1" applyAlignment="1">
      <alignment vertical="center" wrapText="1"/>
    </xf>
    <xf numFmtId="0" fontId="0" fillId="0" borderId="0" xfId="0" applyAlignment="1">
      <alignment horizontal="center" vertical="center"/>
    </xf>
    <xf numFmtId="0" fontId="0" fillId="0" borderId="0" xfId="0" applyAlignment="1">
      <alignment vertical="center"/>
    </xf>
    <xf numFmtId="0" fontId="1" fillId="0" borderId="0" xfId="0" applyFont="1" applyAlignment="1">
      <alignment vertical="center"/>
    </xf>
    <xf numFmtId="0" fontId="0" fillId="2" borderId="0" xfId="0" applyFill="1" applyAlignment="1">
      <alignment horizontal="left" vertical="center"/>
    </xf>
    <xf numFmtId="0" fontId="2" fillId="2" borderId="0" xfId="0" applyFont="1" applyFill="1" applyAlignment="1">
      <alignment horizontal="left" vertical="center"/>
    </xf>
    <xf numFmtId="0" fontId="5" fillId="2" borderId="1" xfId="0" applyFont="1" applyFill="1" applyBorder="1" applyAlignment="1">
      <alignment horizontal="left" vertical="center" wrapText="1"/>
    </xf>
    <xf numFmtId="164" fontId="6" fillId="0" borderId="1" xfId="0" applyNumberFormat="1" applyFont="1" applyBorder="1" applyAlignment="1">
      <alignment vertical="center" wrapText="1"/>
    </xf>
    <xf numFmtId="165" fontId="4" fillId="2"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164" fontId="6" fillId="2" borderId="1" xfId="0" applyNumberFormat="1" applyFont="1" applyFill="1" applyBorder="1" applyAlignment="1">
      <alignment horizontal="center" vertical="center" wrapText="1"/>
    </xf>
    <xf numFmtId="0" fontId="10" fillId="0" borderId="0" xfId="0" applyFont="1" applyAlignment="1">
      <alignment vertical="center"/>
    </xf>
    <xf numFmtId="0" fontId="11" fillId="2" borderId="0" xfId="0" applyFont="1" applyFill="1" applyAlignment="1">
      <alignment horizontal="left" vertical="center"/>
    </xf>
    <xf numFmtId="0" fontId="11" fillId="0" borderId="0" xfId="0" applyFont="1" applyAlignment="1">
      <alignment horizontal="center" vertical="center"/>
    </xf>
    <xf numFmtId="0" fontId="11" fillId="0" borderId="0" xfId="0" applyFont="1" applyAlignment="1">
      <alignment vertical="center"/>
    </xf>
    <xf numFmtId="0" fontId="10" fillId="3" borderId="0" xfId="0" applyFont="1" applyFill="1" applyAlignment="1">
      <alignment vertical="center"/>
    </xf>
    <xf numFmtId="0" fontId="10" fillId="3" borderId="0" xfId="0" applyFont="1" applyFill="1" applyAlignment="1">
      <alignment horizontal="left" vertical="center"/>
    </xf>
    <xf numFmtId="0" fontId="12" fillId="0" borderId="0" xfId="0" applyFont="1" applyAlignment="1">
      <alignment horizontal="center" vertical="center" wrapText="1"/>
    </xf>
    <xf numFmtId="164" fontId="11" fillId="0" borderId="0" xfId="0" applyNumberFormat="1" applyFont="1" applyAlignment="1">
      <alignment horizontal="center" vertical="center" wrapText="1"/>
    </xf>
    <xf numFmtId="164" fontId="12" fillId="0" borderId="0" xfId="0" applyNumberFormat="1" applyFont="1" applyAlignment="1">
      <alignment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xf>
    <xf numFmtId="0" fontId="5" fillId="0" borderId="1" xfId="0" applyFont="1" applyBorder="1" applyAlignment="1">
      <alignment horizontal="center" vertical="center"/>
    </xf>
    <xf numFmtId="0" fontId="10" fillId="0" borderId="0" xfId="0" applyFont="1"/>
    <xf numFmtId="0" fontId="11" fillId="0" borderId="0" xfId="0" applyFont="1"/>
    <xf numFmtId="0" fontId="10" fillId="3" borderId="0" xfId="0" applyFont="1" applyFill="1"/>
    <xf numFmtId="0" fontId="11" fillId="2" borderId="0" xfId="0" applyFont="1" applyFill="1" applyAlignment="1">
      <alignment vertical="center"/>
    </xf>
    <xf numFmtId="0" fontId="0" fillId="2" borderId="0" xfId="0" applyFill="1" applyAlignment="1">
      <alignment vertical="center"/>
    </xf>
    <xf numFmtId="0" fontId="12" fillId="0" borderId="0" xfId="0" applyFont="1"/>
    <xf numFmtId="0" fontId="3" fillId="0" borderId="0" xfId="0" applyFont="1"/>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12" fillId="0" borderId="0" xfId="0" applyFont="1" applyAlignment="1">
      <alignment horizontal="center"/>
    </xf>
    <xf numFmtId="0" fontId="1"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65" fontId="6" fillId="2" borderId="1" xfId="1" applyNumberFormat="1" applyFont="1" applyFill="1" applyBorder="1" applyAlignment="1">
      <alignment horizontal="center" vertical="center" wrapText="1"/>
    </xf>
    <xf numFmtId="165" fontId="6" fillId="0" borderId="1" xfId="1" applyNumberFormat="1" applyFont="1" applyBorder="1" applyAlignment="1">
      <alignment vertical="center" wrapText="1"/>
    </xf>
    <xf numFmtId="164" fontId="6" fillId="0" borderId="1" xfId="1" applyNumberFormat="1" applyFont="1" applyBorder="1" applyAlignment="1">
      <alignment vertical="center" wrapText="1"/>
    </xf>
    <xf numFmtId="165" fontId="6" fillId="0" borderId="0" xfId="0" applyNumberFormat="1" applyFont="1" applyAlignment="1">
      <alignment horizontal="center" vertical="center" wrapText="1"/>
    </xf>
    <xf numFmtId="165" fontId="6" fillId="0" borderId="1" xfId="0" applyNumberFormat="1" applyFont="1" applyBorder="1" applyAlignment="1">
      <alignment vertical="center" wrapText="1"/>
    </xf>
    <xf numFmtId="0" fontId="7" fillId="0" borderId="0" xfId="0" applyFont="1" applyAlignment="1">
      <alignment vertical="center"/>
    </xf>
    <xf numFmtId="0" fontId="6" fillId="0" borderId="0" xfId="0" applyFont="1" applyAlignment="1">
      <alignment vertical="center"/>
    </xf>
    <xf numFmtId="0" fontId="7" fillId="3" borderId="0" xfId="0" applyFont="1" applyFill="1" applyAlignment="1">
      <alignment vertical="center"/>
    </xf>
    <xf numFmtId="0" fontId="6" fillId="0" borderId="0" xfId="0" applyFont="1" applyAlignment="1">
      <alignment horizontal="center" vertical="center"/>
    </xf>
    <xf numFmtId="165" fontId="6" fillId="2" borderId="1" xfId="0" applyNumberFormat="1" applyFont="1" applyFill="1" applyBorder="1" applyAlignment="1">
      <alignment horizontal="center" vertical="center" wrapText="1"/>
    </xf>
    <xf numFmtId="0" fontId="4" fillId="2" borderId="1" xfId="0" applyFont="1" applyFill="1" applyBorder="1" applyAlignment="1">
      <alignment vertical="center" textRotation="90" wrapText="1"/>
    </xf>
    <xf numFmtId="0" fontId="2" fillId="0" borderId="0" xfId="0" applyFont="1" applyAlignment="1">
      <alignment vertical="center"/>
    </xf>
    <xf numFmtId="0" fontId="4" fillId="2" borderId="1" xfId="0" applyFont="1" applyFill="1" applyBorder="1" applyAlignment="1">
      <alignment horizontal="left" vertical="center" textRotation="90" wrapText="1"/>
    </xf>
    <xf numFmtId="164" fontId="11" fillId="0" borderId="0" xfId="0" applyNumberFormat="1" applyFont="1" applyAlignment="1">
      <alignment vertical="center"/>
    </xf>
    <xf numFmtId="164" fontId="0" fillId="0" borderId="0" xfId="0" applyNumberFormat="1" applyAlignment="1">
      <alignment vertical="center"/>
    </xf>
    <xf numFmtId="0" fontId="6" fillId="0" borderId="0" xfId="0" applyFont="1" applyAlignment="1">
      <alignment vertical="center" wrapText="1"/>
    </xf>
    <xf numFmtId="0" fontId="0" fillId="0" borderId="0" xfId="0" applyAlignment="1">
      <alignment vertical="center" wrapText="1"/>
    </xf>
    <xf numFmtId="0" fontId="6" fillId="0" borderId="0" xfId="0" applyFont="1" applyAlignment="1">
      <alignment horizontal="center" vertical="center" wrapText="1"/>
    </xf>
    <xf numFmtId="0" fontId="7" fillId="0" borderId="0" xfId="0" applyFont="1" applyAlignment="1">
      <alignment horizontal="center" vertical="center"/>
    </xf>
    <xf numFmtId="0" fontId="7" fillId="3" borderId="0" xfId="0" applyFont="1" applyFill="1" applyAlignment="1">
      <alignment horizontal="center" vertical="center"/>
    </xf>
    <xf numFmtId="0" fontId="4" fillId="5"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4" fillId="14" borderId="1" xfId="0" applyFont="1" applyFill="1" applyBorder="1" applyAlignment="1">
      <alignment horizontal="center" vertical="center" wrapText="1"/>
    </xf>
    <xf numFmtId="0" fontId="4" fillId="15" borderId="1" xfId="0" applyFont="1" applyFill="1" applyBorder="1" applyAlignment="1">
      <alignment horizontal="center" vertical="center" wrapText="1"/>
    </xf>
    <xf numFmtId="0" fontId="1" fillId="16" borderId="1" xfId="0" applyFont="1" applyFill="1" applyBorder="1" applyAlignment="1">
      <alignment horizontal="center" vertical="center" wrapText="1"/>
    </xf>
    <xf numFmtId="164" fontId="4" fillId="0" borderId="1" xfId="0" applyNumberFormat="1" applyFont="1" applyBorder="1" applyAlignment="1">
      <alignment horizontal="right" vertical="center" wrapText="1"/>
    </xf>
    <xf numFmtId="0" fontId="4" fillId="0" borderId="1" xfId="0" applyFont="1" applyBorder="1" applyAlignment="1">
      <alignment horizontal="center" vertical="center" wrapText="1"/>
    </xf>
    <xf numFmtId="0" fontId="0" fillId="0" borderId="1" xfId="0" applyBorder="1" applyAlignment="1">
      <alignment vertical="center" wrapText="1"/>
    </xf>
    <xf numFmtId="0" fontId="1" fillId="1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4" fillId="0" borderId="1" xfId="0" applyFont="1" applyBorder="1" applyAlignment="1">
      <alignment vertical="center" wrapText="1"/>
    </xf>
    <xf numFmtId="0" fontId="4" fillId="2" borderId="1" xfId="0" applyFont="1" applyFill="1" applyBorder="1" applyAlignment="1">
      <alignment vertical="center" wrapText="1"/>
    </xf>
    <xf numFmtId="0" fontId="15"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6" fillId="0" borderId="1" xfId="0" applyFont="1" applyBorder="1" applyAlignment="1">
      <alignment vertical="center" wrapText="1"/>
    </xf>
    <xf numFmtId="0" fontId="16" fillId="0" borderId="0" xfId="0" applyFont="1" applyAlignment="1">
      <alignment horizontal="left" vertical="center" wrapText="1"/>
    </xf>
    <xf numFmtId="0" fontId="1" fillId="2" borderId="1" xfId="0" applyFont="1" applyFill="1" applyBorder="1" applyAlignment="1">
      <alignment vertical="center" wrapText="1"/>
    </xf>
    <xf numFmtId="0" fontId="4"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8" fillId="2" borderId="1" xfId="0" applyFont="1" applyFill="1" applyBorder="1" applyAlignment="1">
      <alignment horizontal="center" vertical="center" wrapText="1"/>
    </xf>
    <xf numFmtId="164" fontId="6" fillId="0" borderId="0" xfId="0" applyNumberFormat="1" applyFont="1" applyAlignment="1">
      <alignment vertical="center" wrapText="1"/>
    </xf>
    <xf numFmtId="164" fontId="6" fillId="3" borderId="1" xfId="0" applyNumberFormat="1" applyFont="1" applyFill="1" applyBorder="1" applyAlignment="1">
      <alignment vertical="center" wrapText="1"/>
    </xf>
    <xf numFmtId="0" fontId="17" fillId="0" borderId="0" xfId="0" applyFont="1" applyAlignment="1">
      <alignment horizontal="justify" vertical="center" wrapText="1"/>
    </xf>
    <xf numFmtId="0" fontId="6" fillId="0" borderId="0" xfId="0" applyFont="1"/>
    <xf numFmtId="0" fontId="7" fillId="0" borderId="1" xfId="0" applyFont="1" applyBorder="1"/>
    <xf numFmtId="0" fontId="6" fillId="4" borderId="1" xfId="0" applyFont="1" applyFill="1" applyBorder="1"/>
    <xf numFmtId="0" fontId="6" fillId="0" borderId="0" xfId="0" applyFont="1" applyFill="1"/>
    <xf numFmtId="0" fontId="13" fillId="0" borderId="0" xfId="0" applyFont="1" applyAlignment="1">
      <alignment horizontal="left" vertical="center" readingOrder="1"/>
    </xf>
    <xf numFmtId="0" fontId="6" fillId="0" borderId="0" xfId="0" applyFont="1" applyAlignment="1">
      <alignment horizontal="center" wrapText="1"/>
    </xf>
    <xf numFmtId="0" fontId="6" fillId="0" borderId="1" xfId="0" applyFont="1" applyBorder="1" applyAlignment="1">
      <alignment horizontal="center" wrapText="1"/>
    </xf>
    <xf numFmtId="164" fontId="6" fillId="0" borderId="1" xfId="0" applyNumberFormat="1" applyFont="1" applyBorder="1" applyAlignment="1">
      <alignment horizontal="center" wrapText="1"/>
    </xf>
    <xf numFmtId="0" fontId="7" fillId="0" borderId="1" xfId="0" applyFont="1" applyBorder="1" applyAlignment="1">
      <alignment wrapText="1"/>
    </xf>
    <xf numFmtId="0" fontId="6" fillId="4" borderId="1" xfId="0" applyFont="1" applyFill="1" applyBorder="1" applyAlignment="1">
      <alignment wrapText="1"/>
    </xf>
    <xf numFmtId="0" fontId="7" fillId="0" borderId="1" xfId="0" applyFont="1" applyBorder="1" applyAlignment="1">
      <alignment horizontal="center" vertical="center" wrapText="1"/>
    </xf>
    <xf numFmtId="9" fontId="6" fillId="0" borderId="1" xfId="13" applyFont="1" applyBorder="1" applyAlignment="1">
      <alignment horizontal="center"/>
    </xf>
    <xf numFmtId="0" fontId="13" fillId="0" borderId="0" xfId="0" applyFont="1" applyAlignment="1">
      <alignment horizontal="left" vertical="top" readingOrder="1"/>
    </xf>
    <xf numFmtId="0" fontId="7" fillId="3" borderId="0" xfId="0" applyFont="1" applyFill="1"/>
    <xf numFmtId="0" fontId="7" fillId="4" borderId="1" xfId="0" applyFont="1" applyFill="1" applyBorder="1" applyAlignment="1">
      <alignment horizontal="right" wrapText="1"/>
    </xf>
    <xf numFmtId="0" fontId="7" fillId="0" borderId="1" xfId="0" applyFont="1" applyBorder="1" applyAlignment="1">
      <alignment horizontal="center" wrapText="1"/>
    </xf>
    <xf numFmtId="9" fontId="7" fillId="0" borderId="1" xfId="13" applyFont="1" applyBorder="1" applyAlignment="1">
      <alignment horizontal="center"/>
    </xf>
    <xf numFmtId="164" fontId="7" fillId="0" borderId="1" xfId="0" applyNumberFormat="1" applyFont="1" applyBorder="1" applyAlignment="1">
      <alignment horizontal="center" wrapText="1"/>
    </xf>
    <xf numFmtId="0" fontId="18" fillId="17" borderId="1" xfId="0" applyFont="1" applyFill="1" applyBorder="1" applyAlignment="1">
      <alignment vertical="center" wrapText="1"/>
    </xf>
    <xf numFmtId="6" fontId="19" fillId="17" borderId="1" xfId="0" applyNumberFormat="1" applyFont="1" applyFill="1" applyBorder="1" applyAlignment="1">
      <alignment vertical="center" wrapText="1"/>
    </xf>
    <xf numFmtId="0" fontId="19" fillId="17" borderId="1" xfId="0" applyFont="1" applyFill="1" applyBorder="1" applyAlignment="1">
      <alignment vertical="center" wrapText="1"/>
    </xf>
    <xf numFmtId="0" fontId="19" fillId="18" borderId="1" xfId="0" applyFont="1" applyFill="1" applyBorder="1" applyAlignment="1">
      <alignment vertical="center" wrapText="1"/>
    </xf>
    <xf numFmtId="6" fontId="19" fillId="18" borderId="1" xfId="0" applyNumberFormat="1" applyFont="1" applyFill="1" applyBorder="1" applyAlignment="1">
      <alignment vertical="center" wrapText="1"/>
    </xf>
    <xf numFmtId="0" fontId="20" fillId="0" borderId="1" xfId="0" applyFont="1" applyBorder="1" applyAlignment="1">
      <alignment vertical="center" wrapText="1"/>
    </xf>
    <xf numFmtId="0" fontId="21" fillId="0" borderId="1" xfId="0" applyFont="1" applyBorder="1" applyAlignment="1">
      <alignment vertical="center" wrapText="1"/>
    </xf>
    <xf numFmtId="6" fontId="20" fillId="0" borderId="1" xfId="0" applyNumberFormat="1" applyFont="1" applyBorder="1" applyAlignment="1">
      <alignment vertical="center" wrapText="1"/>
    </xf>
    <xf numFmtId="0" fontId="20" fillId="0" borderId="1" xfId="0" applyFont="1" applyBorder="1" applyAlignment="1">
      <alignment horizontal="right" vertical="center" wrapText="1"/>
    </xf>
    <xf numFmtId="0" fontId="20" fillId="4" borderId="1" xfId="0" applyFont="1" applyFill="1" applyBorder="1" applyAlignment="1">
      <alignment vertical="center" wrapText="1"/>
    </xf>
    <xf numFmtId="0" fontId="4" fillId="2" borderId="1" xfId="0" applyFont="1" applyFill="1" applyBorder="1" applyAlignment="1">
      <alignment horizontal="center" vertical="center" textRotation="90" wrapText="1"/>
    </xf>
    <xf numFmtId="0" fontId="1" fillId="2" borderId="1" xfId="0" applyFont="1" applyFill="1" applyBorder="1" applyAlignment="1">
      <alignment horizontal="center" vertical="center" textRotation="90" wrapText="1"/>
    </xf>
    <xf numFmtId="0" fontId="4" fillId="0" borderId="1" xfId="0" applyFont="1" applyBorder="1" applyAlignment="1">
      <alignment horizontal="center" vertical="center" textRotation="90" wrapText="1"/>
    </xf>
    <xf numFmtId="0" fontId="6" fillId="3" borderId="1" xfId="0" applyFont="1" applyFill="1" applyBorder="1" applyAlignment="1">
      <alignment horizontal="right" vertical="center" wrapText="1"/>
    </xf>
    <xf numFmtId="0" fontId="4" fillId="2" borderId="1" xfId="0" applyFont="1" applyFill="1" applyBorder="1" applyAlignment="1">
      <alignment horizontal="center" vertical="center" textRotation="90" wrapText="1"/>
    </xf>
    <xf numFmtId="0" fontId="1" fillId="2" borderId="1" xfId="0" applyFont="1" applyFill="1" applyBorder="1" applyAlignment="1">
      <alignment horizontal="center" vertical="center" textRotation="90" wrapText="1"/>
    </xf>
    <xf numFmtId="0" fontId="1" fillId="2" borderId="3" xfId="0" applyFont="1" applyFill="1" applyBorder="1" applyAlignment="1">
      <alignment horizontal="center" vertical="center" textRotation="90" wrapText="1"/>
    </xf>
    <xf numFmtId="0" fontId="1" fillId="2" borderId="4" xfId="0" applyFont="1" applyFill="1" applyBorder="1" applyAlignment="1">
      <alignment horizontal="center" vertical="center" textRotation="90" wrapText="1"/>
    </xf>
    <xf numFmtId="0" fontId="1" fillId="2" borderId="2" xfId="0" applyFont="1" applyFill="1" applyBorder="1" applyAlignment="1">
      <alignment horizontal="center" vertical="center" textRotation="90" wrapText="1"/>
    </xf>
    <xf numFmtId="0" fontId="4" fillId="2" borderId="3" xfId="0" applyFont="1" applyFill="1" applyBorder="1" applyAlignment="1">
      <alignment horizontal="center" vertical="center" textRotation="90" wrapText="1"/>
    </xf>
    <xf numFmtId="0" fontId="4" fillId="2" borderId="4" xfId="0" applyFont="1" applyFill="1" applyBorder="1" applyAlignment="1">
      <alignment horizontal="center" vertical="center" textRotation="90" wrapText="1"/>
    </xf>
    <xf numFmtId="0" fontId="4" fillId="2" borderId="2" xfId="0" applyFont="1" applyFill="1" applyBorder="1" applyAlignment="1">
      <alignment horizontal="center" vertical="center" textRotation="90" wrapText="1"/>
    </xf>
    <xf numFmtId="0" fontId="4" fillId="0" borderId="1" xfId="0" applyFont="1" applyBorder="1" applyAlignment="1">
      <alignment horizontal="center" vertical="center" textRotation="90" wrapText="1"/>
    </xf>
  </cellXfs>
  <cellStyles count="14">
    <cellStyle name="Mena" xfId="1" builtinId="4"/>
    <cellStyle name="Mena 2" xfId="2" xr:uid="{9CE5AF93-65B1-48FB-A8BF-68F20C06B339}"/>
    <cellStyle name="Mena 2 2" xfId="7" xr:uid="{8EB15872-41DB-4A42-8AC2-8BA7C63C0AE6}"/>
    <cellStyle name="Mena 3" xfId="3" xr:uid="{52C25CCA-4F6A-4121-9357-2DD1A8BA4C8D}"/>
    <cellStyle name="Mena 3 2" xfId="8" xr:uid="{A44C3D62-AA1D-4571-B446-8F849B537E83}"/>
    <cellStyle name="Mena 4" xfId="4" xr:uid="{CEDB9192-FDBF-4E46-9BF9-65CB41C49ADB}"/>
    <cellStyle name="Mena 4 2" xfId="9" xr:uid="{9AE3DE26-B68F-4ED2-BA8B-DF2700F5F6A7}"/>
    <cellStyle name="Mena 5" xfId="5" xr:uid="{8BFB398A-CE11-4E52-BD71-7951C6E9DF18}"/>
    <cellStyle name="Mena 5 2" xfId="10" xr:uid="{BD26005E-E28A-45C6-871B-D2000142FCF1}"/>
    <cellStyle name="Mena 6" xfId="6" xr:uid="{21D729A7-DEFD-4688-A458-18F57D475C9B}"/>
    <cellStyle name="Mena 7" xfId="11" xr:uid="{EF4732E5-A695-4392-969F-C1157CA87D0F}"/>
    <cellStyle name="Mena 8" xfId="12" xr:uid="{8CB46177-3988-4E7E-B883-6EA2C9DB1BE2}"/>
    <cellStyle name="Normálna" xfId="0" builtinId="0"/>
    <cellStyle name="Percentá" xfId="13" builtinId="5"/>
  </cellStyles>
  <dxfs count="0"/>
  <tableStyles count="0" defaultTableStyle="TableStyleMedium2" defaultPivotStyle="PivotStyleLight16"/>
  <colors>
    <mruColors>
      <color rgb="FFCDF5FF"/>
      <color rgb="FFFFFFCC"/>
      <color rgb="FF008E40"/>
      <color rgb="FFABFE8A"/>
      <color rgb="FFBCE292"/>
      <color rgb="FFF7FFA7"/>
      <color rgb="FFFF9900"/>
      <color rgb="FF996633"/>
      <color rgb="FFFFCC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'podklady vyhodnotenie'!$B$32</c:f>
              <c:strCache>
                <c:ptCount val="1"/>
                <c:pt idx="0">
                  <c:v>Zdroje z rozpočtu mesta na realizáciu aktivít KPSS</c:v>
                </c:pt>
              </c:strCache>
            </c:strRef>
          </c:tx>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solidFill>
                <a:schemeClr val="accent6"/>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'podklady vyhodnotenie'!$A$33:$A$37</c:f>
              <c:strCache>
                <c:ptCount val="5"/>
                <c:pt idx="0">
                  <c:v>Deti, mládež a rodina</c:v>
                </c:pt>
                <c:pt idx="1">
                  <c:v>Seniori</c:v>
                </c:pt>
                <c:pt idx="2">
                  <c:v>Osoby so zdravotným postihnutím</c:v>
                </c:pt>
                <c:pt idx="3">
                  <c:v>Osoby v ťažkých životných situáciách</c:v>
                </c:pt>
                <c:pt idx="4">
                  <c:v>Komunitný rozvoj</c:v>
                </c:pt>
              </c:strCache>
            </c:strRef>
          </c:cat>
          <c:val>
            <c:numRef>
              <c:f>'podklady vyhodnotenie'!$B$33:$B$37</c:f>
              <c:numCache>
                <c:formatCode>_-* #,##0\ [$€-41B]_-;\-* #,##0\ [$€-41B]_-;_-* "-"??\ [$€-41B]_-;_-@_-</c:formatCode>
                <c:ptCount val="5"/>
                <c:pt idx="0">
                  <c:v>453395</c:v>
                </c:pt>
                <c:pt idx="1">
                  <c:v>20135</c:v>
                </c:pt>
                <c:pt idx="2">
                  <c:v>7235</c:v>
                </c:pt>
                <c:pt idx="3">
                  <c:v>45893</c:v>
                </c:pt>
                <c:pt idx="4">
                  <c:v>705435</c:v>
                </c:pt>
              </c:numCache>
            </c:numRef>
          </c:val>
          <c:extLst>
            <c:ext xmlns:c16="http://schemas.microsoft.com/office/drawing/2014/chart" uri="{C3380CC4-5D6E-409C-BE32-E72D297353CC}">
              <c16:uniqueId val="{00000000-C8D7-4D7F-82EC-F2199AE7B252}"/>
            </c:ext>
          </c:extLst>
        </c:ser>
        <c:dLbls>
          <c:dLblPos val="inEnd"/>
          <c:showLegendKey val="0"/>
          <c:showVal val="1"/>
          <c:showCatName val="0"/>
          <c:showSerName val="0"/>
          <c:showPercent val="0"/>
          <c:showBubbleSize val="0"/>
        </c:dLbls>
        <c:gapWidth val="41"/>
        <c:axId val="451546768"/>
        <c:axId val="284283136"/>
      </c:barChart>
      <c:catAx>
        <c:axId val="4515467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en-US"/>
          </a:p>
        </c:txPr>
        <c:crossAx val="284283136"/>
        <c:crosses val="autoZero"/>
        <c:auto val="1"/>
        <c:lblAlgn val="ctr"/>
        <c:lblOffset val="100"/>
        <c:noMultiLvlLbl val="0"/>
      </c:catAx>
      <c:valAx>
        <c:axId val="284283136"/>
        <c:scaling>
          <c:orientation val="minMax"/>
        </c:scaling>
        <c:delete val="1"/>
        <c:axPos val="l"/>
        <c:numFmt formatCode="_-* #,##0\ [$€-41B]_-;\-* #,##0\ [$€-41B]_-;_-* &quot;-&quot;??\ [$€-41B]_-;_-@_-" sourceLinked="1"/>
        <c:majorTickMark val="none"/>
        <c:minorTickMark val="none"/>
        <c:tickLblPos val="nextTo"/>
        <c:crossAx val="4515467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'podklady vyhodnotenie'!$C$3</c:f>
              <c:strCache>
                <c:ptCount val="1"/>
                <c:pt idx="0">
                  <c:v>Počet zrealizovaných aktivít</c:v>
                </c:pt>
              </c:strCache>
            </c:strRef>
          </c:tx>
          <c:spPr>
            <a:solidFill>
              <a:schemeClr val="accent1"/>
            </a:solidFill>
            <a:ln>
              <a:noFill/>
            </a:ln>
            <a:effectLst/>
            <a:sp3d/>
          </c:spPr>
          <c:invertIfNegative val="0"/>
          <c:dLbls>
            <c:spPr>
              <a:solidFill>
                <a:schemeClr val="accent4">
                  <a:lumMod val="20000"/>
                  <a:lumOff val="80000"/>
                </a:schemeClr>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'podklady vyhodnotenie'!$A$4:$A$8</c:f>
              <c:strCache>
                <c:ptCount val="5"/>
                <c:pt idx="0">
                  <c:v>Deti, mládež a rodina</c:v>
                </c:pt>
                <c:pt idx="1">
                  <c:v>Seniori</c:v>
                </c:pt>
                <c:pt idx="2">
                  <c:v>Osoby so zdravotným postihnutím</c:v>
                </c:pt>
                <c:pt idx="3">
                  <c:v>Osoby v ťažkých životných situáciách</c:v>
                </c:pt>
                <c:pt idx="4">
                  <c:v>Komunitný rozvoj</c:v>
                </c:pt>
              </c:strCache>
            </c:strRef>
          </c:cat>
          <c:val>
            <c:numRef>
              <c:f>'podklady vyhodnotenie'!$C$4:$C$8</c:f>
              <c:numCache>
                <c:formatCode>General</c:formatCode>
                <c:ptCount val="5"/>
                <c:pt idx="0">
                  <c:v>29</c:v>
                </c:pt>
                <c:pt idx="1">
                  <c:v>7</c:v>
                </c:pt>
                <c:pt idx="2">
                  <c:v>17</c:v>
                </c:pt>
                <c:pt idx="3">
                  <c:v>13</c:v>
                </c:pt>
                <c:pt idx="4">
                  <c:v>13</c:v>
                </c:pt>
              </c:numCache>
            </c:numRef>
          </c:val>
          <c:extLst>
            <c:ext xmlns:c16="http://schemas.microsoft.com/office/drawing/2014/chart" uri="{C3380CC4-5D6E-409C-BE32-E72D297353CC}">
              <c16:uniqueId val="{00000000-A0E7-4C63-845E-E45F3BDFDDAB}"/>
            </c:ext>
          </c:extLst>
        </c:ser>
        <c:dLbls>
          <c:showLegendKey val="0"/>
          <c:showVal val="1"/>
          <c:showCatName val="0"/>
          <c:showSerName val="0"/>
          <c:showPercent val="0"/>
          <c:showBubbleSize val="0"/>
        </c:dLbls>
        <c:gapWidth val="150"/>
        <c:shape val="box"/>
        <c:axId val="587956256"/>
        <c:axId val="565094448"/>
        <c:axId val="0"/>
      </c:bar3DChart>
      <c:catAx>
        <c:axId val="58795625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5094448"/>
        <c:crosses val="autoZero"/>
        <c:auto val="1"/>
        <c:lblAlgn val="ctr"/>
        <c:lblOffset val="100"/>
        <c:noMultiLvlLbl val="0"/>
      </c:catAx>
      <c:valAx>
        <c:axId val="5650944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79562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tx>
            <c:strRef>
              <c:f>'podklady vyhodnotenie'!$E$3</c:f>
              <c:strCache>
                <c:ptCount val="1"/>
                <c:pt idx="0">
                  <c:v>Podiel zrealizovaných aktivít</c:v>
                </c:pt>
              </c:strCache>
            </c:strRef>
          </c:tx>
          <c:spPr>
            <a:gradFill>
              <a:gsLst>
                <a:gs pos="100000">
                  <a:schemeClr val="accent1">
                    <a:alpha val="0"/>
                  </a:schemeClr>
                </a:gs>
                <a:gs pos="50000">
                  <a:schemeClr val="accent1"/>
                </a:gs>
              </a:gsLst>
              <a:lin ang="5400000" scaled="0"/>
            </a:gradFill>
            <a:ln>
              <a:noFill/>
            </a:ln>
            <a:effectLst/>
            <a:sp3d/>
          </c:spPr>
          <c:invertIfNegative val="0"/>
          <c:dLbls>
            <c:spPr>
              <a:solidFill>
                <a:schemeClr val="accent6">
                  <a:lumMod val="20000"/>
                  <a:lumOff val="80000"/>
                </a:schemeClr>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'podklady vyhodnotenie'!$A$4:$A$8</c:f>
              <c:strCache>
                <c:ptCount val="5"/>
                <c:pt idx="0">
                  <c:v>Deti, mládež a rodina</c:v>
                </c:pt>
                <c:pt idx="1">
                  <c:v>Seniori</c:v>
                </c:pt>
                <c:pt idx="2">
                  <c:v>Osoby so zdravotným postihnutím</c:v>
                </c:pt>
                <c:pt idx="3">
                  <c:v>Osoby v ťažkých životných situáciách</c:v>
                </c:pt>
                <c:pt idx="4">
                  <c:v>Komunitný rozvoj</c:v>
                </c:pt>
              </c:strCache>
            </c:strRef>
          </c:cat>
          <c:val>
            <c:numRef>
              <c:f>'podklady vyhodnotenie'!$E$4:$E$8</c:f>
              <c:numCache>
                <c:formatCode>0%</c:formatCode>
                <c:ptCount val="5"/>
                <c:pt idx="0">
                  <c:v>0.90625</c:v>
                </c:pt>
                <c:pt idx="1">
                  <c:v>0.63636363636363635</c:v>
                </c:pt>
                <c:pt idx="2">
                  <c:v>0.89473684210526316</c:v>
                </c:pt>
                <c:pt idx="3">
                  <c:v>0.65</c:v>
                </c:pt>
                <c:pt idx="4">
                  <c:v>0.8666666666666667</c:v>
                </c:pt>
              </c:numCache>
            </c:numRef>
          </c:val>
          <c:extLst>
            <c:ext xmlns:c16="http://schemas.microsoft.com/office/drawing/2014/chart" uri="{C3380CC4-5D6E-409C-BE32-E72D297353CC}">
              <c16:uniqueId val="{00000000-4AB6-412C-A05D-45337A5D4013}"/>
            </c:ext>
          </c:extLst>
        </c:ser>
        <c:dLbls>
          <c:showLegendKey val="0"/>
          <c:showVal val="1"/>
          <c:showCatName val="0"/>
          <c:showSerName val="0"/>
          <c:showPercent val="0"/>
          <c:showBubbleSize val="0"/>
        </c:dLbls>
        <c:gapWidth val="150"/>
        <c:gapDepth val="0"/>
        <c:shape val="box"/>
        <c:axId val="560740496"/>
        <c:axId val="269043392"/>
        <c:axId val="281045104"/>
      </c:bar3DChart>
      <c:catAx>
        <c:axId val="56074049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9043392"/>
        <c:crosses val="autoZero"/>
        <c:auto val="1"/>
        <c:lblAlgn val="ctr"/>
        <c:lblOffset val="100"/>
        <c:noMultiLvlLbl val="0"/>
      </c:catAx>
      <c:valAx>
        <c:axId val="269043392"/>
        <c:scaling>
          <c:orientation val="minMax"/>
        </c:scaling>
        <c:delete val="0"/>
        <c:axPos val="l"/>
        <c:majorGridlines>
          <c:spPr>
            <a:ln w="9525" cap="flat" cmpd="sng" algn="ctr">
              <a:solidFill>
                <a:schemeClr val="tx1">
                  <a:lumMod val="5000"/>
                  <a:lumOff val="9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0740496"/>
        <c:crosses val="autoZero"/>
        <c:crossBetween val="between"/>
      </c:valAx>
      <c:serAx>
        <c:axId val="281045104"/>
        <c:scaling>
          <c:orientation val="minMax"/>
        </c:scaling>
        <c:delete val="1"/>
        <c:axPos val="b"/>
        <c:majorTickMark val="none"/>
        <c:minorTickMark val="none"/>
        <c:tickLblPos val="nextTo"/>
        <c:crossAx val="269043392"/>
        <c:crosses val="autoZero"/>
      </c:ser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
  <cs:dataPoint3D>
    <cs:lnRef idx="0"/>
    <cs:fillRef idx="0">
      <cs:styleClr val="auto"/>
    </cs:fillRef>
    <cs:effectRef idx="0"/>
    <cs:fontRef idx="minor">
      <a:schemeClr val="tx1"/>
    </cs:fontRef>
    <cs:spPr>
      <a:gradFill>
        <a:gsLst>
          <a:gs pos="100000">
            <a:schemeClr val="phClr">
              <a:alpha val="0"/>
            </a:schemeClr>
          </a:gs>
          <a:gs pos="50000">
            <a:schemeClr val="phClr"/>
          </a:gs>
        </a:gsLst>
        <a:lin ang="5400000" scaled="0"/>
      </a:gradFill>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tx1">
            <a:lumMod val="5000"/>
            <a:lumOff val="9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1023937</xdr:colOff>
      <xdr:row>31</xdr:row>
      <xdr:rowOff>204787</xdr:rowOff>
    </xdr:from>
    <xdr:to>
      <xdr:col>7</xdr:col>
      <xdr:colOff>300037</xdr:colOff>
      <xdr:row>48</xdr:row>
      <xdr:rowOff>33337</xdr:rowOff>
    </xdr:to>
    <xdr:graphicFrame macro="">
      <xdr:nvGraphicFramePr>
        <xdr:cNvPr id="3" name="Graf 2">
          <a:extLst>
            <a:ext uri="{FF2B5EF4-FFF2-40B4-BE49-F238E27FC236}">
              <a16:creationId xmlns:a16="http://schemas.microsoft.com/office/drawing/2014/main" id="{EBDDBF40-D66E-4242-9EDC-AA311B6E3D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90487</xdr:colOff>
      <xdr:row>11</xdr:row>
      <xdr:rowOff>33338</xdr:rowOff>
    </xdr:from>
    <xdr:to>
      <xdr:col>4</xdr:col>
      <xdr:colOff>962025</xdr:colOff>
      <xdr:row>27</xdr:row>
      <xdr:rowOff>142876</xdr:rowOff>
    </xdr:to>
    <xdr:graphicFrame macro="">
      <xdr:nvGraphicFramePr>
        <xdr:cNvPr id="7" name="Graf 6">
          <a:extLst>
            <a:ext uri="{FF2B5EF4-FFF2-40B4-BE49-F238E27FC236}">
              <a16:creationId xmlns:a16="http://schemas.microsoft.com/office/drawing/2014/main" id="{399A5CE3-11FB-4195-85E2-C717E9EEBE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19050</xdr:colOff>
      <xdr:row>11</xdr:row>
      <xdr:rowOff>9525</xdr:rowOff>
    </xdr:from>
    <xdr:to>
      <xdr:col>12</xdr:col>
      <xdr:colOff>280988</xdr:colOff>
      <xdr:row>28</xdr:row>
      <xdr:rowOff>0</xdr:rowOff>
    </xdr:to>
    <xdr:graphicFrame macro="">
      <xdr:nvGraphicFramePr>
        <xdr:cNvPr id="5" name="Graf 4">
          <a:extLst>
            <a:ext uri="{FF2B5EF4-FFF2-40B4-BE49-F238E27FC236}">
              <a16:creationId xmlns:a16="http://schemas.microsoft.com/office/drawing/2014/main" id="{BDADA1C1-29B9-42C8-A7CB-721BB4CABF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34BCA-5F20-44A4-986B-422E6D1D3BCD}">
  <sheetPr>
    <tabColor theme="7" tint="0.39997558519241921"/>
    <pageSetUpPr fitToPage="1"/>
  </sheetPr>
  <dimension ref="A1:N47"/>
  <sheetViews>
    <sheetView tabSelected="1" topLeftCell="A31" zoomScale="90" zoomScaleNormal="90" workbookViewId="0">
      <selection activeCell="G34" sqref="G34"/>
    </sheetView>
  </sheetViews>
  <sheetFormatPr defaultRowHeight="15"/>
  <cols>
    <col min="1" max="1" width="6.85546875" style="10" customWidth="1"/>
    <col min="2" max="2" width="16.5703125" style="10" customWidth="1"/>
    <col min="3" max="3" width="32.85546875" style="12" customWidth="1"/>
    <col min="4" max="4" width="13.85546875" style="9" customWidth="1"/>
    <col min="5" max="5" width="14.42578125" style="9" customWidth="1"/>
    <col min="6" max="6" width="17" style="9" customWidth="1"/>
    <col min="7" max="7" width="72.7109375" style="10" customWidth="1"/>
    <col min="8" max="8" width="10.7109375" style="6" customWidth="1"/>
    <col min="9" max="9" width="13.7109375" style="6" customWidth="1"/>
    <col min="10" max="13" width="10.7109375" style="7" customWidth="1"/>
    <col min="14" max="14" width="10.7109375" style="8" customWidth="1"/>
    <col min="15" max="16384" width="9.140625" style="10"/>
  </cols>
  <sheetData>
    <row r="1" spans="1:14" s="22" customFormat="1" ht="15.75">
      <c r="A1" s="19" t="s">
        <v>0</v>
      </c>
      <c r="B1" s="19"/>
      <c r="C1" s="20"/>
      <c r="D1" s="21"/>
      <c r="E1" s="21"/>
      <c r="F1" s="21"/>
    </row>
    <row r="2" spans="1:14" s="22" customFormat="1" ht="15.75">
      <c r="A2" s="23" t="s">
        <v>1</v>
      </c>
      <c r="B2" s="23"/>
      <c r="C2" s="24"/>
      <c r="D2" s="21"/>
      <c r="E2" s="21"/>
      <c r="F2" s="21"/>
      <c r="H2" s="25"/>
      <c r="I2" s="25"/>
      <c r="J2" s="26"/>
      <c r="K2" s="26"/>
      <c r="L2" s="26"/>
      <c r="M2" s="26"/>
      <c r="N2" s="27"/>
    </row>
    <row r="3" spans="1:14" s="22" customFormat="1" ht="15.75">
      <c r="A3" s="19" t="s">
        <v>2</v>
      </c>
      <c r="B3" s="19"/>
      <c r="C3" s="20"/>
      <c r="D3" s="21"/>
      <c r="E3" s="21"/>
      <c r="F3" s="21"/>
      <c r="H3" s="25"/>
      <c r="I3" s="25"/>
      <c r="J3" s="26"/>
      <c r="K3" s="26"/>
      <c r="L3" s="26"/>
      <c r="M3" s="26"/>
      <c r="N3" s="27"/>
    </row>
    <row r="5" spans="1:14" ht="63.75">
      <c r="A5" s="42" t="s">
        <v>3</v>
      </c>
      <c r="B5" s="42" t="s">
        <v>4</v>
      </c>
      <c r="C5" s="14" t="s">
        <v>5</v>
      </c>
      <c r="D5" s="42" t="s">
        <v>6</v>
      </c>
      <c r="E5" s="42" t="s">
        <v>7</v>
      </c>
      <c r="F5" s="42" t="s">
        <v>8</v>
      </c>
      <c r="G5" s="3" t="s">
        <v>9</v>
      </c>
      <c r="H5" s="3" t="s">
        <v>10</v>
      </c>
      <c r="I5" s="3" t="s">
        <v>11</v>
      </c>
      <c r="J5" s="4" t="s">
        <v>12</v>
      </c>
      <c r="K5" s="4" t="s">
        <v>13</v>
      </c>
      <c r="L5" s="4" t="s">
        <v>14</v>
      </c>
      <c r="M5" s="4" t="s">
        <v>15</v>
      </c>
      <c r="N5" s="4" t="s">
        <v>16</v>
      </c>
    </row>
    <row r="6" spans="1:14" s="11" customFormat="1" ht="140.25" customHeight="1">
      <c r="A6" s="126" t="s">
        <v>17</v>
      </c>
      <c r="B6" s="122" t="s">
        <v>18</v>
      </c>
      <c r="C6" s="83" t="s">
        <v>19</v>
      </c>
      <c r="D6" s="72" t="s">
        <v>20</v>
      </c>
      <c r="E6" s="76" t="s">
        <v>21</v>
      </c>
      <c r="F6" s="76" t="s">
        <v>22</v>
      </c>
      <c r="G6" s="80" t="s">
        <v>23</v>
      </c>
      <c r="H6" s="87">
        <v>5</v>
      </c>
      <c r="I6" s="90" t="s">
        <v>24</v>
      </c>
      <c r="J6" s="88">
        <v>4780</v>
      </c>
      <c r="K6" s="88">
        <v>0</v>
      </c>
      <c r="L6" s="88">
        <v>4500</v>
      </c>
      <c r="M6" s="88">
        <v>0</v>
      </c>
      <c r="N6" s="5">
        <f>SUM(J6:M6)</f>
        <v>9280</v>
      </c>
    </row>
    <row r="7" spans="1:14" ht="266.25" customHeight="1">
      <c r="A7" s="126"/>
      <c r="B7" s="126" t="s">
        <v>25</v>
      </c>
      <c r="C7" s="83" t="s">
        <v>26</v>
      </c>
      <c r="D7" s="64" t="s">
        <v>27</v>
      </c>
      <c r="E7" s="87" t="s">
        <v>28</v>
      </c>
      <c r="F7" s="87" t="s">
        <v>29</v>
      </c>
      <c r="G7" s="81" t="s">
        <v>30</v>
      </c>
      <c r="H7" s="87">
        <v>1</v>
      </c>
      <c r="I7" s="90" t="s">
        <v>24</v>
      </c>
      <c r="J7" s="88">
        <v>0</v>
      </c>
      <c r="K7" s="88">
        <v>0</v>
      </c>
      <c r="L7" s="15">
        <v>2203.25</v>
      </c>
      <c r="M7" s="15">
        <v>41861.75</v>
      </c>
      <c r="N7" s="5">
        <f>SUM(J7:M7)</f>
        <v>44065</v>
      </c>
    </row>
    <row r="8" spans="1:14" ht="165.75">
      <c r="A8" s="126"/>
      <c r="B8" s="126"/>
      <c r="C8" s="83" t="s">
        <v>31</v>
      </c>
      <c r="D8" s="73" t="s">
        <v>32</v>
      </c>
      <c r="E8" s="87" t="s">
        <v>33</v>
      </c>
      <c r="F8" s="87" t="s">
        <v>34</v>
      </c>
      <c r="G8" s="81" t="s">
        <v>35</v>
      </c>
      <c r="H8" s="87" t="s">
        <v>36</v>
      </c>
      <c r="I8" s="90" t="s">
        <v>24</v>
      </c>
      <c r="J8" s="88">
        <v>5000</v>
      </c>
      <c r="K8" s="88">
        <v>0</v>
      </c>
      <c r="L8" s="88">
        <v>50000</v>
      </c>
      <c r="M8" s="88">
        <v>0</v>
      </c>
      <c r="N8" s="5">
        <f>SUM(J8:M8)</f>
        <v>55000</v>
      </c>
    </row>
    <row r="9" spans="1:14" ht="251.25" customHeight="1">
      <c r="A9" s="126"/>
      <c r="B9" s="126" t="s">
        <v>37</v>
      </c>
      <c r="C9" s="83" t="s">
        <v>38</v>
      </c>
      <c r="D9" s="64" t="s">
        <v>27</v>
      </c>
      <c r="E9" s="87" t="s">
        <v>39</v>
      </c>
      <c r="F9" s="87" t="s">
        <v>40</v>
      </c>
      <c r="G9" s="81" t="s">
        <v>41</v>
      </c>
      <c r="H9" s="87">
        <v>1</v>
      </c>
      <c r="I9" s="90" t="s">
        <v>24</v>
      </c>
      <c r="J9" s="88">
        <v>800</v>
      </c>
      <c r="K9" s="88" t="s">
        <v>42</v>
      </c>
      <c r="L9" s="88">
        <v>3000</v>
      </c>
      <c r="M9" s="88">
        <v>33195</v>
      </c>
      <c r="N9" s="5">
        <f t="shared" ref="N9:N37" si="0">SUM(J9:M9)</f>
        <v>36995</v>
      </c>
    </row>
    <row r="10" spans="1:14" ht="98.25" customHeight="1">
      <c r="A10" s="126"/>
      <c r="B10" s="126"/>
      <c r="C10" s="83" t="s">
        <v>43</v>
      </c>
      <c r="D10" s="66" t="s">
        <v>44</v>
      </c>
      <c r="E10" s="87"/>
      <c r="F10" s="87" t="s">
        <v>45</v>
      </c>
      <c r="G10" s="81" t="s">
        <v>46</v>
      </c>
      <c r="H10" s="87" t="s">
        <v>47</v>
      </c>
      <c r="I10" s="90" t="s">
        <v>24</v>
      </c>
      <c r="J10" s="88">
        <v>0</v>
      </c>
      <c r="K10" s="88">
        <v>0</v>
      </c>
      <c r="L10" s="88">
        <v>0</v>
      </c>
      <c r="M10" s="88">
        <v>0</v>
      </c>
      <c r="N10" s="5">
        <f t="shared" si="0"/>
        <v>0</v>
      </c>
    </row>
    <row r="11" spans="1:14" ht="153">
      <c r="A11" s="126"/>
      <c r="B11" s="126"/>
      <c r="C11" s="83" t="s">
        <v>48</v>
      </c>
      <c r="D11" s="73" t="s">
        <v>32</v>
      </c>
      <c r="E11" s="87" t="s">
        <v>49</v>
      </c>
      <c r="F11" s="87" t="s">
        <v>50</v>
      </c>
      <c r="G11" s="81" t="s">
        <v>51</v>
      </c>
      <c r="H11" s="87" t="s">
        <v>52</v>
      </c>
      <c r="I11" s="90" t="s">
        <v>24</v>
      </c>
      <c r="J11" s="88">
        <v>0</v>
      </c>
      <c r="K11" s="88">
        <v>0</v>
      </c>
      <c r="L11" s="88">
        <v>0</v>
      </c>
      <c r="M11" s="88">
        <v>0</v>
      </c>
      <c r="N11" s="5">
        <f t="shared" si="0"/>
        <v>0</v>
      </c>
    </row>
    <row r="12" spans="1:14" ht="127.5">
      <c r="A12" s="126"/>
      <c r="B12" s="126"/>
      <c r="C12" s="83" t="s">
        <v>53</v>
      </c>
      <c r="D12" s="72" t="s">
        <v>20</v>
      </c>
      <c r="E12" s="87"/>
      <c r="F12" s="87" t="s">
        <v>54</v>
      </c>
      <c r="G12" s="81" t="s">
        <v>55</v>
      </c>
      <c r="H12" s="87">
        <v>321</v>
      </c>
      <c r="I12" s="90" t="s">
        <v>24</v>
      </c>
      <c r="J12" s="88">
        <v>4000</v>
      </c>
      <c r="K12" s="88">
        <v>0</v>
      </c>
      <c r="L12" s="88">
        <v>0</v>
      </c>
      <c r="M12" s="88">
        <v>0</v>
      </c>
      <c r="N12" s="5">
        <f t="shared" si="0"/>
        <v>4000</v>
      </c>
    </row>
    <row r="13" spans="1:14" ht="51" customHeight="1">
      <c r="A13" s="126"/>
      <c r="B13" s="126" t="s">
        <v>56</v>
      </c>
      <c r="C13" s="83" t="s">
        <v>57</v>
      </c>
      <c r="D13" s="87" t="s">
        <v>58</v>
      </c>
      <c r="E13" s="17" t="s">
        <v>59</v>
      </c>
      <c r="F13" s="87" t="s">
        <v>60</v>
      </c>
      <c r="G13" s="81" t="s">
        <v>61</v>
      </c>
      <c r="H13" s="87">
        <v>0</v>
      </c>
      <c r="I13" s="79" t="s">
        <v>62</v>
      </c>
      <c r="J13" s="88">
        <v>0</v>
      </c>
      <c r="K13" s="88">
        <v>0</v>
      </c>
      <c r="L13" s="88">
        <v>0</v>
      </c>
      <c r="M13" s="88">
        <v>0</v>
      </c>
      <c r="N13" s="5">
        <f t="shared" si="0"/>
        <v>0</v>
      </c>
    </row>
    <row r="14" spans="1:14" ht="51">
      <c r="A14" s="126"/>
      <c r="B14" s="126"/>
      <c r="C14" s="83" t="s">
        <v>63</v>
      </c>
      <c r="D14" s="87" t="s">
        <v>21</v>
      </c>
      <c r="E14" s="87" t="s">
        <v>59</v>
      </c>
      <c r="F14" s="87" t="s">
        <v>64</v>
      </c>
      <c r="G14" s="81" t="s">
        <v>65</v>
      </c>
      <c r="H14" s="87">
        <v>0</v>
      </c>
      <c r="I14" s="90" t="s">
        <v>24</v>
      </c>
      <c r="J14" s="88">
        <v>0</v>
      </c>
      <c r="K14" s="88">
        <v>0</v>
      </c>
      <c r="L14" s="88">
        <v>0</v>
      </c>
      <c r="M14" s="88">
        <v>0</v>
      </c>
      <c r="N14" s="5">
        <f t="shared" si="0"/>
        <v>0</v>
      </c>
    </row>
    <row r="15" spans="1:14" ht="252">
      <c r="A15" s="126"/>
      <c r="B15" s="122" t="s">
        <v>66</v>
      </c>
      <c r="C15" s="83" t="s">
        <v>67</v>
      </c>
      <c r="D15" s="87" t="s">
        <v>21</v>
      </c>
      <c r="E15" s="87"/>
      <c r="F15" s="87" t="s">
        <v>68</v>
      </c>
      <c r="G15" s="81" t="s">
        <v>69</v>
      </c>
      <c r="H15" s="87">
        <v>43</v>
      </c>
      <c r="I15" s="90" t="s">
        <v>24</v>
      </c>
      <c r="J15" s="88">
        <v>0</v>
      </c>
      <c r="K15" s="88">
        <v>0</v>
      </c>
      <c r="L15" s="88">
        <v>0</v>
      </c>
      <c r="M15" s="88">
        <v>0</v>
      </c>
      <c r="N15" s="5">
        <f t="shared" si="0"/>
        <v>0</v>
      </c>
    </row>
    <row r="16" spans="1:14" ht="62.25">
      <c r="A16" s="126"/>
      <c r="B16" s="122" t="s">
        <v>70</v>
      </c>
      <c r="C16" s="83" t="s">
        <v>71</v>
      </c>
      <c r="D16" s="64" t="s">
        <v>27</v>
      </c>
      <c r="E16" s="87" t="s">
        <v>72</v>
      </c>
      <c r="F16" s="87" t="s">
        <v>29</v>
      </c>
      <c r="G16" s="81" t="s">
        <v>73</v>
      </c>
      <c r="H16" s="87" t="s">
        <v>74</v>
      </c>
      <c r="I16" s="90" t="s">
        <v>24</v>
      </c>
      <c r="J16" s="88">
        <v>0</v>
      </c>
      <c r="K16" s="88">
        <v>0</v>
      </c>
      <c r="L16" s="88">
        <v>0</v>
      </c>
      <c r="M16" s="88">
        <v>0</v>
      </c>
      <c r="N16" s="5">
        <f t="shared" si="0"/>
        <v>0</v>
      </c>
    </row>
    <row r="17" spans="1:14" ht="51">
      <c r="A17" s="126" t="s">
        <v>75</v>
      </c>
      <c r="B17" s="126" t="s">
        <v>76</v>
      </c>
      <c r="C17" s="83" t="s">
        <v>77</v>
      </c>
      <c r="D17" s="87" t="s">
        <v>21</v>
      </c>
      <c r="E17" s="87" t="s">
        <v>78</v>
      </c>
      <c r="F17" s="87" t="s">
        <v>79</v>
      </c>
      <c r="G17" s="81" t="s">
        <v>80</v>
      </c>
      <c r="H17" s="87">
        <v>6</v>
      </c>
      <c r="I17" s="90" t="s">
        <v>24</v>
      </c>
      <c r="J17" s="88">
        <v>3000</v>
      </c>
      <c r="K17" s="88">
        <v>0</v>
      </c>
      <c r="L17" s="88">
        <v>0</v>
      </c>
      <c r="M17" s="88">
        <v>0</v>
      </c>
      <c r="N17" s="5">
        <f t="shared" si="0"/>
        <v>3000</v>
      </c>
    </row>
    <row r="18" spans="1:14" ht="227.25" customHeight="1">
      <c r="A18" s="126"/>
      <c r="B18" s="126"/>
      <c r="C18" s="83" t="s">
        <v>81</v>
      </c>
      <c r="D18" s="87" t="s">
        <v>21</v>
      </c>
      <c r="E18" s="87" t="s">
        <v>82</v>
      </c>
      <c r="F18" s="87" t="s">
        <v>83</v>
      </c>
      <c r="G18" s="81" t="s">
        <v>84</v>
      </c>
      <c r="H18" s="87">
        <v>8</v>
      </c>
      <c r="I18" s="90" t="s">
        <v>24</v>
      </c>
      <c r="J18" s="16">
        <v>6290</v>
      </c>
      <c r="K18" s="88">
        <v>0</v>
      </c>
      <c r="L18" s="88">
        <v>0</v>
      </c>
      <c r="M18" s="88">
        <v>0</v>
      </c>
      <c r="N18" s="5">
        <f t="shared" si="0"/>
        <v>6290</v>
      </c>
    </row>
    <row r="19" spans="1:14" ht="63.75">
      <c r="A19" s="126"/>
      <c r="B19" s="126"/>
      <c r="C19" s="83" t="s">
        <v>85</v>
      </c>
      <c r="D19" s="63" t="s">
        <v>86</v>
      </c>
      <c r="E19" s="87" t="s">
        <v>87</v>
      </c>
      <c r="F19" s="87" t="s">
        <v>88</v>
      </c>
      <c r="G19" s="81" t="s">
        <v>89</v>
      </c>
      <c r="H19" s="87">
        <v>2</v>
      </c>
      <c r="I19" s="90" t="s">
        <v>24</v>
      </c>
      <c r="J19" s="88">
        <v>0</v>
      </c>
      <c r="K19" s="88">
        <v>0</v>
      </c>
      <c r="L19" s="88">
        <v>1000</v>
      </c>
      <c r="M19" s="88">
        <v>0</v>
      </c>
      <c r="N19" s="5">
        <f t="shared" si="0"/>
        <v>1000</v>
      </c>
    </row>
    <row r="20" spans="1:14" ht="127.5">
      <c r="A20" s="126"/>
      <c r="B20" s="126"/>
      <c r="C20" s="83" t="s">
        <v>90</v>
      </c>
      <c r="D20" s="72" t="s">
        <v>20</v>
      </c>
      <c r="E20" s="87" t="s">
        <v>91</v>
      </c>
      <c r="F20" s="87" t="s">
        <v>92</v>
      </c>
      <c r="G20" s="83" t="s">
        <v>93</v>
      </c>
      <c r="H20" s="87">
        <v>10</v>
      </c>
      <c r="I20" s="90" t="s">
        <v>24</v>
      </c>
      <c r="J20" s="88">
        <v>0</v>
      </c>
      <c r="K20" s="88">
        <v>0</v>
      </c>
      <c r="L20" s="88">
        <v>500</v>
      </c>
      <c r="M20" s="88">
        <v>0</v>
      </c>
      <c r="N20" s="5">
        <f t="shared" si="0"/>
        <v>500</v>
      </c>
    </row>
    <row r="21" spans="1:14" ht="51">
      <c r="A21" s="126"/>
      <c r="B21" s="126"/>
      <c r="C21" s="83" t="s">
        <v>94</v>
      </c>
      <c r="D21" s="73" t="s">
        <v>32</v>
      </c>
      <c r="E21" s="87" t="s">
        <v>95</v>
      </c>
      <c r="F21" s="87" t="s">
        <v>96</v>
      </c>
      <c r="G21" s="81" t="s">
        <v>97</v>
      </c>
      <c r="H21" s="87">
        <v>4</v>
      </c>
      <c r="I21" s="82" t="s">
        <v>24</v>
      </c>
      <c r="J21" s="88">
        <v>0</v>
      </c>
      <c r="K21" s="88">
        <v>0</v>
      </c>
      <c r="L21" s="88">
        <v>0</v>
      </c>
      <c r="M21" s="88">
        <v>700</v>
      </c>
      <c r="N21" s="5">
        <f t="shared" si="0"/>
        <v>700</v>
      </c>
    </row>
    <row r="22" spans="1:14" ht="38.25">
      <c r="A22" s="126"/>
      <c r="B22" s="126"/>
      <c r="C22" s="83" t="s">
        <v>98</v>
      </c>
      <c r="D22" s="65" t="s">
        <v>99</v>
      </c>
      <c r="E22" s="76" t="s">
        <v>100</v>
      </c>
      <c r="F22" s="76" t="s">
        <v>101</v>
      </c>
      <c r="G22" s="80" t="s">
        <v>102</v>
      </c>
      <c r="H22" s="87">
        <v>180</v>
      </c>
      <c r="I22" s="90" t="s">
        <v>24</v>
      </c>
      <c r="J22" s="88">
        <v>0</v>
      </c>
      <c r="K22" s="88">
        <v>0</v>
      </c>
      <c r="L22" s="88">
        <v>0</v>
      </c>
      <c r="M22" s="88">
        <v>0</v>
      </c>
      <c r="N22" s="5">
        <f t="shared" si="0"/>
        <v>0</v>
      </c>
    </row>
    <row r="23" spans="1:14" ht="38.25">
      <c r="A23" s="126"/>
      <c r="B23" s="126"/>
      <c r="C23" s="83" t="s">
        <v>103</v>
      </c>
      <c r="D23" s="65" t="s">
        <v>99</v>
      </c>
      <c r="E23" s="76" t="s">
        <v>104</v>
      </c>
      <c r="F23" s="76" t="s">
        <v>105</v>
      </c>
      <c r="G23" s="80" t="s">
        <v>106</v>
      </c>
      <c r="H23" s="87">
        <v>288</v>
      </c>
      <c r="I23" s="90" t="s">
        <v>24</v>
      </c>
      <c r="J23" s="88">
        <v>0</v>
      </c>
      <c r="K23" s="88">
        <v>0</v>
      </c>
      <c r="L23" s="88">
        <v>0</v>
      </c>
      <c r="M23" s="88">
        <v>0</v>
      </c>
      <c r="N23" s="5">
        <f t="shared" si="0"/>
        <v>0</v>
      </c>
    </row>
    <row r="24" spans="1:14" ht="51">
      <c r="A24" s="126"/>
      <c r="B24" s="126"/>
      <c r="C24" s="83" t="s">
        <v>107</v>
      </c>
      <c r="D24" s="65" t="s">
        <v>99</v>
      </c>
      <c r="E24" s="76" t="s">
        <v>108</v>
      </c>
      <c r="F24" s="76" t="s">
        <v>109</v>
      </c>
      <c r="G24" s="89" t="s">
        <v>110</v>
      </c>
      <c r="H24" s="87">
        <v>340</v>
      </c>
      <c r="I24" s="90" t="s">
        <v>24</v>
      </c>
      <c r="J24" s="88">
        <v>0</v>
      </c>
      <c r="K24" s="88">
        <v>0</v>
      </c>
      <c r="L24" s="88">
        <v>0</v>
      </c>
      <c r="M24" s="88">
        <v>0</v>
      </c>
      <c r="N24" s="5">
        <f t="shared" si="0"/>
        <v>0</v>
      </c>
    </row>
    <row r="25" spans="1:14" ht="102">
      <c r="A25" s="126"/>
      <c r="B25" s="126"/>
      <c r="C25" s="83" t="s">
        <v>111</v>
      </c>
      <c r="D25" s="67" t="s">
        <v>112</v>
      </c>
      <c r="E25" s="87" t="s">
        <v>113</v>
      </c>
      <c r="F25" s="87" t="s">
        <v>114</v>
      </c>
      <c r="G25" s="83" t="s">
        <v>115</v>
      </c>
      <c r="H25" s="87">
        <v>8</v>
      </c>
      <c r="I25" s="90" t="s">
        <v>24</v>
      </c>
      <c r="J25" s="88">
        <v>0</v>
      </c>
      <c r="K25" s="88">
        <v>0</v>
      </c>
      <c r="L25" s="88">
        <v>490</v>
      </c>
      <c r="M25" s="88">
        <v>180</v>
      </c>
      <c r="N25" s="5">
        <f t="shared" si="0"/>
        <v>670</v>
      </c>
    </row>
    <row r="26" spans="1:14" ht="127.5">
      <c r="A26" s="126"/>
      <c r="B26" s="126"/>
      <c r="C26" s="83" t="s">
        <v>116</v>
      </c>
      <c r="D26" s="67" t="s">
        <v>112</v>
      </c>
      <c r="E26" s="87"/>
      <c r="F26" s="87" t="s">
        <v>117</v>
      </c>
      <c r="G26" s="83" t="s">
        <v>118</v>
      </c>
      <c r="H26" s="87">
        <v>17</v>
      </c>
      <c r="I26" s="90" t="s">
        <v>24</v>
      </c>
      <c r="J26" s="88">
        <v>0</v>
      </c>
      <c r="K26" s="88">
        <v>0</v>
      </c>
      <c r="L26" s="88">
        <v>1400</v>
      </c>
      <c r="M26" s="88">
        <v>0</v>
      </c>
      <c r="N26" s="5">
        <f t="shared" si="0"/>
        <v>1400</v>
      </c>
    </row>
    <row r="27" spans="1:14" ht="176.25" customHeight="1">
      <c r="A27" s="126"/>
      <c r="B27" s="126"/>
      <c r="C27" s="83" t="s">
        <v>119</v>
      </c>
      <c r="D27" s="67" t="s">
        <v>112</v>
      </c>
      <c r="E27" s="87"/>
      <c r="F27" s="87" t="s">
        <v>120</v>
      </c>
      <c r="G27" s="83" t="s">
        <v>121</v>
      </c>
      <c r="H27" s="87">
        <v>11</v>
      </c>
      <c r="I27" s="90" t="s">
        <v>24</v>
      </c>
      <c r="J27" s="88">
        <v>0</v>
      </c>
      <c r="K27" s="88">
        <v>0</v>
      </c>
      <c r="L27" s="88">
        <v>1050</v>
      </c>
      <c r="M27" s="88">
        <v>0</v>
      </c>
      <c r="N27" s="5">
        <f t="shared" si="0"/>
        <v>1050</v>
      </c>
    </row>
    <row r="28" spans="1:14" ht="130.5" customHeight="1">
      <c r="A28" s="126"/>
      <c r="B28" s="126" t="s">
        <v>122</v>
      </c>
      <c r="C28" s="83" t="s">
        <v>123</v>
      </c>
      <c r="D28" s="87" t="s">
        <v>21</v>
      </c>
      <c r="E28" s="87"/>
      <c r="F28" s="87" t="s">
        <v>124</v>
      </c>
      <c r="G28" s="83" t="s">
        <v>125</v>
      </c>
      <c r="H28" s="87">
        <v>1</v>
      </c>
      <c r="I28" s="90" t="s">
        <v>24</v>
      </c>
      <c r="J28" s="88">
        <v>331757</v>
      </c>
      <c r="K28" s="88">
        <v>0</v>
      </c>
      <c r="L28" s="88">
        <v>0</v>
      </c>
      <c r="M28" s="88">
        <v>0</v>
      </c>
      <c r="N28" s="5">
        <f t="shared" si="0"/>
        <v>331757</v>
      </c>
    </row>
    <row r="29" spans="1:14" ht="267.75">
      <c r="A29" s="126"/>
      <c r="B29" s="126"/>
      <c r="C29" s="83" t="s">
        <v>126</v>
      </c>
      <c r="D29" s="87" t="s">
        <v>21</v>
      </c>
      <c r="E29" s="87"/>
      <c r="F29" s="87" t="s">
        <v>127</v>
      </c>
      <c r="G29" s="83" t="s">
        <v>128</v>
      </c>
      <c r="H29" s="87">
        <v>1</v>
      </c>
      <c r="I29" s="90" t="s">
        <v>24</v>
      </c>
      <c r="J29" s="88">
        <v>67548</v>
      </c>
      <c r="K29" s="88">
        <v>0</v>
      </c>
      <c r="L29" s="88">
        <v>0</v>
      </c>
      <c r="M29" s="88">
        <v>0</v>
      </c>
      <c r="N29" s="5">
        <f t="shared" si="0"/>
        <v>67548</v>
      </c>
    </row>
    <row r="30" spans="1:14" ht="63.75">
      <c r="A30" s="126"/>
      <c r="B30" s="126"/>
      <c r="C30" s="83" t="s">
        <v>129</v>
      </c>
      <c r="D30" s="73" t="s">
        <v>32</v>
      </c>
      <c r="E30" s="87" t="s">
        <v>130</v>
      </c>
      <c r="F30" s="87" t="s">
        <v>131</v>
      </c>
      <c r="G30" s="83" t="s">
        <v>132</v>
      </c>
      <c r="H30" s="87" t="s">
        <v>133</v>
      </c>
      <c r="I30" s="90" t="s">
        <v>24</v>
      </c>
      <c r="J30" s="88">
        <v>700</v>
      </c>
      <c r="K30" s="88">
        <v>0</v>
      </c>
      <c r="L30" s="88">
        <v>1500</v>
      </c>
      <c r="M30" s="88">
        <v>0</v>
      </c>
      <c r="N30" s="5">
        <f t="shared" si="0"/>
        <v>2200</v>
      </c>
    </row>
    <row r="31" spans="1:14" ht="140.25">
      <c r="A31" s="126"/>
      <c r="B31" s="126"/>
      <c r="C31" s="83" t="s">
        <v>134</v>
      </c>
      <c r="D31" s="72" t="s">
        <v>20</v>
      </c>
      <c r="E31" s="87" t="s">
        <v>21</v>
      </c>
      <c r="F31" s="76" t="s">
        <v>135</v>
      </c>
      <c r="G31" s="89" t="s">
        <v>136</v>
      </c>
      <c r="H31" s="87">
        <v>5</v>
      </c>
      <c r="I31" s="90" t="s">
        <v>24</v>
      </c>
      <c r="J31" s="88">
        <v>0</v>
      </c>
      <c r="K31" s="88">
        <v>0</v>
      </c>
      <c r="L31" s="88">
        <v>24895</v>
      </c>
      <c r="M31" s="88">
        <v>0</v>
      </c>
      <c r="N31" s="5">
        <f t="shared" si="0"/>
        <v>24895</v>
      </c>
    </row>
    <row r="32" spans="1:14" ht="63.75">
      <c r="A32" s="126" t="s">
        <v>137</v>
      </c>
      <c r="B32" s="126" t="s">
        <v>138</v>
      </c>
      <c r="C32" s="83" t="s">
        <v>139</v>
      </c>
      <c r="D32" s="87" t="s">
        <v>21</v>
      </c>
      <c r="E32" s="87"/>
      <c r="F32" s="87" t="s">
        <v>140</v>
      </c>
      <c r="G32" s="83" t="s">
        <v>141</v>
      </c>
      <c r="H32" s="87">
        <v>3</v>
      </c>
      <c r="I32" s="90" t="s">
        <v>24</v>
      </c>
      <c r="J32" s="88">
        <v>22248</v>
      </c>
      <c r="K32" s="88">
        <v>0</v>
      </c>
      <c r="L32" s="88">
        <v>0</v>
      </c>
      <c r="M32" s="88">
        <v>0</v>
      </c>
      <c r="N32" s="5">
        <f t="shared" si="0"/>
        <v>22248</v>
      </c>
    </row>
    <row r="33" spans="1:14" ht="102">
      <c r="A33" s="126"/>
      <c r="B33" s="126"/>
      <c r="C33" s="83" t="s">
        <v>142</v>
      </c>
      <c r="D33" s="87" t="s">
        <v>58</v>
      </c>
      <c r="E33" s="87" t="s">
        <v>143</v>
      </c>
      <c r="F33" s="87" t="s">
        <v>144</v>
      </c>
      <c r="G33" s="83" t="s">
        <v>145</v>
      </c>
      <c r="H33" s="87">
        <v>2</v>
      </c>
      <c r="I33" s="90" t="s">
        <v>24</v>
      </c>
      <c r="J33" s="88">
        <v>0</v>
      </c>
      <c r="K33" s="88">
        <v>0</v>
      </c>
      <c r="L33" s="18">
        <v>48086</v>
      </c>
      <c r="M33" s="18">
        <v>555.84</v>
      </c>
      <c r="N33" s="5">
        <f t="shared" si="0"/>
        <v>48641.84</v>
      </c>
    </row>
    <row r="34" spans="1:14" ht="76.5">
      <c r="A34" s="126"/>
      <c r="B34" s="126"/>
      <c r="C34" s="83" t="s">
        <v>146</v>
      </c>
      <c r="D34" s="87" t="s">
        <v>21</v>
      </c>
      <c r="E34" s="87" t="s">
        <v>147</v>
      </c>
      <c r="F34" s="87" t="s">
        <v>148</v>
      </c>
      <c r="G34" s="83" t="s">
        <v>149</v>
      </c>
      <c r="H34" s="87">
        <v>5</v>
      </c>
      <c r="I34" s="90" t="s">
        <v>24</v>
      </c>
      <c r="J34" s="88">
        <v>0</v>
      </c>
      <c r="K34" s="88">
        <v>0</v>
      </c>
      <c r="L34" s="88">
        <v>0</v>
      </c>
      <c r="M34" s="88">
        <v>0</v>
      </c>
      <c r="N34" s="5">
        <f t="shared" si="0"/>
        <v>0</v>
      </c>
    </row>
    <row r="35" spans="1:14" ht="89.25">
      <c r="A35" s="126"/>
      <c r="B35" s="126"/>
      <c r="C35" s="83" t="s">
        <v>150</v>
      </c>
      <c r="D35" s="87" t="s">
        <v>21</v>
      </c>
      <c r="E35" s="87" t="s">
        <v>151</v>
      </c>
      <c r="F35" s="87" t="s">
        <v>152</v>
      </c>
      <c r="G35" s="83" t="s">
        <v>153</v>
      </c>
      <c r="H35" s="87">
        <v>24.19</v>
      </c>
      <c r="I35" s="90" t="s">
        <v>24</v>
      </c>
      <c r="J35" s="88">
        <v>0</v>
      </c>
      <c r="K35" s="88">
        <v>0</v>
      </c>
      <c r="L35" s="88">
        <v>0</v>
      </c>
      <c r="M35" s="88">
        <v>0</v>
      </c>
      <c r="N35" s="5">
        <f t="shared" si="0"/>
        <v>0</v>
      </c>
    </row>
    <row r="36" spans="1:14" ht="127.5">
      <c r="A36" s="126" t="s">
        <v>154</v>
      </c>
      <c r="B36" s="122" t="s">
        <v>155</v>
      </c>
      <c r="C36" s="83" t="s">
        <v>156</v>
      </c>
      <c r="D36" s="87" t="s">
        <v>21</v>
      </c>
      <c r="E36" s="87"/>
      <c r="F36" s="87" t="s">
        <v>157</v>
      </c>
      <c r="G36" s="83" t="s">
        <v>158</v>
      </c>
      <c r="H36" s="87">
        <v>0</v>
      </c>
      <c r="I36" s="79" t="s">
        <v>62</v>
      </c>
      <c r="J36" s="88">
        <v>7272</v>
      </c>
      <c r="K36" s="88">
        <v>0</v>
      </c>
      <c r="L36" s="88">
        <v>0</v>
      </c>
      <c r="M36" s="88">
        <v>0</v>
      </c>
      <c r="N36" s="5">
        <f t="shared" si="0"/>
        <v>7272</v>
      </c>
    </row>
    <row r="37" spans="1:14" ht="85.5">
      <c r="A37" s="126"/>
      <c r="B37" s="122" t="s">
        <v>159</v>
      </c>
      <c r="C37" s="83" t="s">
        <v>160</v>
      </c>
      <c r="D37" s="87" t="s">
        <v>21</v>
      </c>
      <c r="E37" s="87"/>
      <c r="F37" s="87" t="s">
        <v>161</v>
      </c>
      <c r="G37" s="84" t="s">
        <v>162</v>
      </c>
      <c r="H37" s="87">
        <v>0</v>
      </c>
      <c r="I37" s="79" t="s">
        <v>62</v>
      </c>
      <c r="J37" s="88">
        <v>0</v>
      </c>
      <c r="K37" s="88">
        <v>0</v>
      </c>
      <c r="L37" s="88">
        <v>0</v>
      </c>
      <c r="M37" s="88">
        <v>0</v>
      </c>
      <c r="N37" s="5">
        <f t="shared" si="0"/>
        <v>0</v>
      </c>
    </row>
    <row r="38" spans="1:14" ht="21.75" customHeight="1">
      <c r="A38" s="125" t="s">
        <v>163</v>
      </c>
      <c r="B38" s="125"/>
      <c r="C38" s="125"/>
      <c r="D38" s="125"/>
      <c r="E38" s="125"/>
      <c r="F38" s="125"/>
      <c r="G38" s="125"/>
      <c r="H38" s="125"/>
      <c r="I38" s="125"/>
      <c r="J38" s="92">
        <f>SUM(J6:J37)</f>
        <v>453395</v>
      </c>
    </row>
    <row r="39" spans="1:14">
      <c r="A39" s="54"/>
      <c r="B39" s="54"/>
      <c r="C39" s="13"/>
    </row>
    <row r="40" spans="1:14">
      <c r="B40" s="54"/>
      <c r="C40" s="13"/>
    </row>
    <row r="41" spans="1:14">
      <c r="B41" s="54"/>
      <c r="C41" s="13"/>
    </row>
    <row r="42" spans="1:14">
      <c r="B42" s="54"/>
      <c r="C42" s="13"/>
    </row>
    <row r="43" spans="1:14">
      <c r="B43" s="54"/>
      <c r="C43" s="13"/>
    </row>
    <row r="44" spans="1:14">
      <c r="B44" s="54"/>
      <c r="C44" s="13"/>
    </row>
    <row r="45" spans="1:14">
      <c r="B45" s="54"/>
      <c r="C45" s="13"/>
    </row>
    <row r="46" spans="1:14">
      <c r="B46" s="54"/>
      <c r="C46" s="13"/>
    </row>
    <row r="47" spans="1:14">
      <c r="B47" s="54"/>
      <c r="C47" s="13"/>
    </row>
  </sheetData>
  <mergeCells count="11">
    <mergeCell ref="A38:I38"/>
    <mergeCell ref="A36:A37"/>
    <mergeCell ref="B28:B31"/>
    <mergeCell ref="A6:A16"/>
    <mergeCell ref="B13:B14"/>
    <mergeCell ref="B7:B8"/>
    <mergeCell ref="B9:B12"/>
    <mergeCell ref="B32:B35"/>
    <mergeCell ref="B17:B27"/>
    <mergeCell ref="A17:A31"/>
    <mergeCell ref="A32:A35"/>
  </mergeCells>
  <pageMargins left="0.39370078740157483" right="0.23622047244094491" top="0.39370078740157483" bottom="0.39370078740157483" header="0.31496062992125984" footer="0.31496062992125984"/>
  <pageSetup paperSize="8" scale="81"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C5156-CFE8-465C-94A0-9F1D14582170}">
  <sheetPr>
    <tabColor rgb="FF00B050"/>
  </sheetPr>
  <dimension ref="A1:N26"/>
  <sheetViews>
    <sheetView zoomScale="95" zoomScaleNormal="95" workbookViewId="0">
      <selection activeCell="G11" sqref="G11"/>
    </sheetView>
  </sheetViews>
  <sheetFormatPr defaultRowHeight="15"/>
  <cols>
    <col min="1" max="1" width="6.85546875" style="10" customWidth="1"/>
    <col min="2" max="2" width="15.140625" style="35" customWidth="1"/>
    <col min="3" max="3" width="31.85546875" style="10" customWidth="1"/>
    <col min="4" max="4" width="11" style="9" customWidth="1"/>
    <col min="5" max="5" width="13.140625" style="9" customWidth="1"/>
    <col min="6" max="6" width="17.140625" style="9" customWidth="1"/>
    <col min="7" max="7" width="74.42578125" style="10" customWidth="1"/>
    <col min="8" max="8" width="10.7109375" style="10" customWidth="1"/>
    <col min="9" max="9" width="12.85546875" style="6" customWidth="1"/>
    <col min="10" max="14" width="10.7109375" style="10" customWidth="1"/>
    <col min="15" max="16384" width="9.140625" style="10"/>
  </cols>
  <sheetData>
    <row r="1" spans="1:14" s="22" customFormat="1" ht="13.5" customHeight="1">
      <c r="A1" s="19" t="s">
        <v>0</v>
      </c>
      <c r="B1" s="19"/>
      <c r="D1" s="21"/>
      <c r="E1" s="21"/>
      <c r="F1" s="21"/>
    </row>
    <row r="2" spans="1:14" s="22" customFormat="1" ht="13.5" customHeight="1">
      <c r="A2" s="23" t="s">
        <v>1</v>
      </c>
      <c r="B2" s="23"/>
      <c r="C2" s="23"/>
      <c r="D2" s="21"/>
      <c r="E2" s="21"/>
      <c r="F2" s="21"/>
      <c r="I2" s="25"/>
    </row>
    <row r="3" spans="1:14" s="22" customFormat="1" ht="13.5" customHeight="1">
      <c r="A3" s="19" t="s">
        <v>164</v>
      </c>
      <c r="B3" s="34"/>
      <c r="D3" s="21"/>
      <c r="E3" s="21"/>
      <c r="F3" s="21"/>
      <c r="I3" s="25"/>
    </row>
    <row r="4" spans="1:14" ht="8.25" customHeight="1"/>
    <row r="5" spans="1:14" ht="63.75">
      <c r="A5" s="28" t="s">
        <v>3</v>
      </c>
      <c r="B5" s="29" t="s">
        <v>165</v>
      </c>
      <c r="C5" s="30" t="s">
        <v>5</v>
      </c>
      <c r="D5" s="28" t="s">
        <v>6</v>
      </c>
      <c r="E5" s="28" t="s">
        <v>7</v>
      </c>
      <c r="F5" s="42" t="s">
        <v>8</v>
      </c>
      <c r="G5" s="3" t="s">
        <v>9</v>
      </c>
      <c r="H5" s="3" t="s">
        <v>10</v>
      </c>
      <c r="I5" s="3" t="s">
        <v>11</v>
      </c>
      <c r="J5" s="4" t="s">
        <v>12</v>
      </c>
      <c r="K5" s="4" t="s">
        <v>13</v>
      </c>
      <c r="L5" s="4" t="s">
        <v>14</v>
      </c>
      <c r="M5" s="4" t="s">
        <v>15</v>
      </c>
      <c r="N5" s="4" t="s">
        <v>16</v>
      </c>
    </row>
    <row r="6" spans="1:14" ht="39.75" customHeight="1">
      <c r="A6" s="126" t="s">
        <v>166</v>
      </c>
      <c r="B6" s="126" t="s">
        <v>167</v>
      </c>
      <c r="C6" s="83" t="s">
        <v>168</v>
      </c>
      <c r="D6" s="76" t="s">
        <v>21</v>
      </c>
      <c r="E6" s="76" t="s">
        <v>169</v>
      </c>
      <c r="F6" s="76" t="s">
        <v>170</v>
      </c>
      <c r="G6" s="89" t="s">
        <v>171</v>
      </c>
      <c r="H6" s="87">
        <v>0</v>
      </c>
      <c r="I6" s="79" t="s">
        <v>62</v>
      </c>
      <c r="J6" s="88">
        <v>0</v>
      </c>
      <c r="K6" s="88">
        <v>0</v>
      </c>
      <c r="L6" s="88">
        <v>0</v>
      </c>
      <c r="M6" s="88">
        <v>0</v>
      </c>
      <c r="N6" s="5">
        <f>SUM(J6:M6)</f>
        <v>0</v>
      </c>
    </row>
    <row r="7" spans="1:14" ht="51">
      <c r="A7" s="126"/>
      <c r="B7" s="126"/>
      <c r="C7" s="83" t="s">
        <v>172</v>
      </c>
      <c r="D7" s="76" t="s">
        <v>21</v>
      </c>
      <c r="E7" s="76" t="s">
        <v>169</v>
      </c>
      <c r="F7" s="76" t="s">
        <v>64</v>
      </c>
      <c r="G7" s="89" t="s">
        <v>173</v>
      </c>
      <c r="H7" s="87">
        <v>1</v>
      </c>
      <c r="I7" s="90" t="s">
        <v>24</v>
      </c>
      <c r="J7" s="88">
        <v>0</v>
      </c>
      <c r="K7" s="88">
        <v>0</v>
      </c>
      <c r="L7" s="88">
        <v>0</v>
      </c>
      <c r="M7" s="88">
        <v>0</v>
      </c>
      <c r="N7" s="5">
        <f>SUM(J7:M7)</f>
        <v>0</v>
      </c>
    </row>
    <row r="8" spans="1:14" ht="51">
      <c r="A8" s="126"/>
      <c r="B8" s="126"/>
      <c r="C8" s="83" t="s">
        <v>174</v>
      </c>
      <c r="D8" s="76" t="s">
        <v>21</v>
      </c>
      <c r="E8" s="76" t="s">
        <v>59</v>
      </c>
      <c r="F8" s="76" t="s">
        <v>175</v>
      </c>
      <c r="G8" s="89" t="s">
        <v>176</v>
      </c>
      <c r="H8" s="87">
        <v>0</v>
      </c>
      <c r="I8" s="79" t="s">
        <v>62</v>
      </c>
      <c r="J8" s="88">
        <v>0</v>
      </c>
      <c r="K8" s="88">
        <v>0</v>
      </c>
      <c r="L8" s="88">
        <v>0</v>
      </c>
      <c r="M8" s="88">
        <v>0</v>
      </c>
      <c r="N8" s="5">
        <f>SUM(J8:M8)</f>
        <v>0</v>
      </c>
    </row>
    <row r="9" spans="1:14" ht="142.5" customHeight="1">
      <c r="A9" s="126" t="s">
        <v>177</v>
      </c>
      <c r="B9" s="122" t="s">
        <v>178</v>
      </c>
      <c r="C9" s="81" t="s">
        <v>179</v>
      </c>
      <c r="D9" s="76" t="s">
        <v>21</v>
      </c>
      <c r="E9" s="76" t="s">
        <v>180</v>
      </c>
      <c r="F9" s="76" t="s">
        <v>181</v>
      </c>
      <c r="G9" s="89" t="s">
        <v>182</v>
      </c>
      <c r="H9" s="87">
        <v>0</v>
      </c>
      <c r="I9" s="79" t="s">
        <v>62</v>
      </c>
      <c r="J9" s="88">
        <v>0</v>
      </c>
      <c r="K9" s="88">
        <v>0</v>
      </c>
      <c r="L9" s="88">
        <v>0</v>
      </c>
      <c r="M9" s="88">
        <v>0</v>
      </c>
      <c r="N9" s="5">
        <f t="shared" ref="N9:N16" si="0">SUM(J9:M9)</f>
        <v>0</v>
      </c>
    </row>
    <row r="10" spans="1:14" ht="57.75" customHeight="1">
      <c r="A10" s="126"/>
      <c r="B10" s="126" t="s">
        <v>183</v>
      </c>
      <c r="C10" s="84" t="s">
        <v>184</v>
      </c>
      <c r="D10" s="68" t="s">
        <v>185</v>
      </c>
      <c r="E10" s="76"/>
      <c r="F10" s="76" t="s">
        <v>186</v>
      </c>
      <c r="G10" s="89" t="s">
        <v>187</v>
      </c>
      <c r="H10" s="87">
        <v>3150</v>
      </c>
      <c r="I10" s="90" t="s">
        <v>24</v>
      </c>
      <c r="J10" s="88">
        <v>0</v>
      </c>
      <c r="K10" s="88">
        <v>0</v>
      </c>
      <c r="L10" s="88">
        <v>0</v>
      </c>
      <c r="M10" s="88">
        <v>0</v>
      </c>
      <c r="N10" s="5">
        <f t="shared" si="0"/>
        <v>0</v>
      </c>
    </row>
    <row r="11" spans="1:14" ht="51.75" customHeight="1">
      <c r="A11" s="126"/>
      <c r="B11" s="126"/>
      <c r="C11" s="81" t="s">
        <v>188</v>
      </c>
      <c r="D11" s="68" t="s">
        <v>185</v>
      </c>
      <c r="E11" s="76"/>
      <c r="F11" s="76" t="s">
        <v>189</v>
      </c>
      <c r="G11" s="89" t="s">
        <v>190</v>
      </c>
      <c r="H11" s="87">
        <v>960</v>
      </c>
      <c r="I11" s="90" t="s">
        <v>24</v>
      </c>
      <c r="J11" s="88">
        <v>0</v>
      </c>
      <c r="K11" s="88">
        <v>0</v>
      </c>
      <c r="L11" s="88">
        <v>0</v>
      </c>
      <c r="M11" s="88">
        <v>0</v>
      </c>
      <c r="N11" s="5">
        <f>SUM(J11:M11)</f>
        <v>0</v>
      </c>
    </row>
    <row r="12" spans="1:14" ht="38.25">
      <c r="A12" s="126"/>
      <c r="B12" s="126"/>
      <c r="C12" s="80" t="s">
        <v>191</v>
      </c>
      <c r="D12" s="68" t="s">
        <v>185</v>
      </c>
      <c r="E12" s="17" t="s">
        <v>192</v>
      </c>
      <c r="F12" s="76" t="s">
        <v>193</v>
      </c>
      <c r="G12" s="89" t="s">
        <v>194</v>
      </c>
      <c r="H12" s="87">
        <v>340</v>
      </c>
      <c r="I12" s="90" t="s">
        <v>24</v>
      </c>
      <c r="J12" s="88">
        <v>36</v>
      </c>
      <c r="K12" s="88">
        <v>0</v>
      </c>
      <c r="L12" s="88">
        <v>372</v>
      </c>
      <c r="M12" s="88">
        <v>0</v>
      </c>
      <c r="N12" s="5">
        <f>SUM(J12:M12)</f>
        <v>408</v>
      </c>
    </row>
    <row r="13" spans="1:14" ht="68.25" customHeight="1">
      <c r="A13" s="126"/>
      <c r="B13" s="122" t="s">
        <v>195</v>
      </c>
      <c r="C13" s="83" t="s">
        <v>196</v>
      </c>
      <c r="D13" s="76" t="s">
        <v>21</v>
      </c>
      <c r="E13" s="76" t="s">
        <v>180</v>
      </c>
      <c r="F13" s="76" t="s">
        <v>197</v>
      </c>
      <c r="G13" s="89" t="s">
        <v>198</v>
      </c>
      <c r="H13" s="87">
        <v>0</v>
      </c>
      <c r="I13" s="79" t="s">
        <v>62</v>
      </c>
      <c r="J13" s="88">
        <v>0</v>
      </c>
      <c r="K13" s="88">
        <v>0</v>
      </c>
      <c r="L13" s="88">
        <v>0</v>
      </c>
      <c r="M13" s="88">
        <v>0</v>
      </c>
      <c r="N13" s="5">
        <f t="shared" si="0"/>
        <v>0</v>
      </c>
    </row>
    <row r="14" spans="1:14" ht="156" customHeight="1">
      <c r="A14" s="126" t="s">
        <v>199</v>
      </c>
      <c r="B14" s="126" t="s">
        <v>200</v>
      </c>
      <c r="C14" s="83" t="s">
        <v>201</v>
      </c>
      <c r="D14" s="76" t="s">
        <v>21</v>
      </c>
      <c r="E14" s="76" t="s">
        <v>202</v>
      </c>
      <c r="F14" s="76" t="s">
        <v>203</v>
      </c>
      <c r="G14" s="89" t="s">
        <v>204</v>
      </c>
      <c r="H14" s="87">
        <v>25</v>
      </c>
      <c r="I14" s="90" t="s">
        <v>24</v>
      </c>
      <c r="J14" s="88">
        <v>20099</v>
      </c>
      <c r="K14" s="88">
        <v>0</v>
      </c>
      <c r="L14" s="88">
        <v>0</v>
      </c>
      <c r="M14" s="88">
        <v>0</v>
      </c>
      <c r="N14" s="5">
        <f t="shared" si="0"/>
        <v>20099</v>
      </c>
    </row>
    <row r="15" spans="1:14" ht="104.25" customHeight="1">
      <c r="A15" s="126"/>
      <c r="B15" s="126"/>
      <c r="C15" s="83" t="s">
        <v>205</v>
      </c>
      <c r="D15" s="67" t="s">
        <v>112</v>
      </c>
      <c r="E15" s="87"/>
      <c r="F15" s="87" t="s">
        <v>206</v>
      </c>
      <c r="G15" s="83" t="s">
        <v>207</v>
      </c>
      <c r="H15" s="87">
        <v>7</v>
      </c>
      <c r="I15" s="90" t="s">
        <v>24</v>
      </c>
      <c r="J15" s="88">
        <v>0</v>
      </c>
      <c r="K15" s="88">
        <v>0</v>
      </c>
      <c r="L15" s="88">
        <v>670</v>
      </c>
      <c r="M15" s="88">
        <v>0</v>
      </c>
      <c r="N15" s="5">
        <f t="shared" si="0"/>
        <v>670</v>
      </c>
    </row>
    <row r="16" spans="1:14" ht="68.25" customHeight="1">
      <c r="A16" s="126"/>
      <c r="B16" s="122" t="s">
        <v>208</v>
      </c>
      <c r="C16" s="83" t="s">
        <v>209</v>
      </c>
      <c r="D16" s="76" t="s">
        <v>210</v>
      </c>
      <c r="E16" s="76"/>
      <c r="F16" s="76" t="s">
        <v>211</v>
      </c>
      <c r="G16" s="89" t="s">
        <v>212</v>
      </c>
      <c r="H16" s="87">
        <v>0</v>
      </c>
      <c r="I16" s="90" t="s">
        <v>24</v>
      </c>
      <c r="J16" s="88">
        <v>0</v>
      </c>
      <c r="K16" s="88">
        <v>0</v>
      </c>
      <c r="L16" s="88">
        <v>0</v>
      </c>
      <c r="M16" s="88">
        <v>0</v>
      </c>
      <c r="N16" s="5">
        <f t="shared" si="0"/>
        <v>0</v>
      </c>
    </row>
    <row r="17" spans="1:10" ht="21.75" customHeight="1">
      <c r="A17" s="125" t="s">
        <v>163</v>
      </c>
      <c r="B17" s="125"/>
      <c r="C17" s="125"/>
      <c r="D17" s="125"/>
      <c r="E17" s="125"/>
      <c r="F17" s="125"/>
      <c r="G17" s="125"/>
      <c r="H17" s="125"/>
      <c r="I17" s="125"/>
      <c r="J17" s="92">
        <f>SUM(J6:J16)</f>
        <v>20135</v>
      </c>
    </row>
    <row r="18" spans="1:10">
      <c r="A18" s="35"/>
    </row>
    <row r="19" spans="1:10">
      <c r="A19" s="35"/>
    </row>
    <row r="20" spans="1:10">
      <c r="A20" s="35"/>
    </row>
    <row r="21" spans="1:10">
      <c r="A21" s="35"/>
    </row>
    <row r="22" spans="1:10">
      <c r="A22" s="35"/>
    </row>
    <row r="23" spans="1:10">
      <c r="A23" s="35"/>
    </row>
    <row r="24" spans="1:10">
      <c r="A24" s="35"/>
    </row>
    <row r="25" spans="1:10">
      <c r="A25" s="35"/>
    </row>
    <row r="26" spans="1:10">
      <c r="A26" s="35"/>
    </row>
  </sheetData>
  <mergeCells count="7">
    <mergeCell ref="A17:I17"/>
    <mergeCell ref="A6:A8"/>
    <mergeCell ref="B6:B8"/>
    <mergeCell ref="A9:A13"/>
    <mergeCell ref="B10:B12"/>
    <mergeCell ref="A14:A16"/>
    <mergeCell ref="B14:B15"/>
  </mergeCells>
  <pageMargins left="0.39370078740157483" right="0.23622047244094491" top="0.39370078740157483" bottom="0" header="0.31496062992125984" footer="0.31496062992125984"/>
  <pageSetup paperSize="8" scale="83"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386D7-5F3B-4A03-9FA8-933108236A3E}">
  <sheetPr>
    <tabColor rgb="FF00B0F0"/>
  </sheetPr>
  <dimension ref="A1:N25"/>
  <sheetViews>
    <sheetView zoomScale="90" zoomScaleNormal="90" workbookViewId="0">
      <selection activeCell="G8" sqref="G8"/>
    </sheetView>
  </sheetViews>
  <sheetFormatPr defaultRowHeight="15"/>
  <cols>
    <col min="1" max="1" width="9.5703125" style="1" customWidth="1"/>
    <col min="2" max="2" width="12.5703125" style="1" customWidth="1"/>
    <col min="3" max="3" width="30.42578125" style="1" customWidth="1"/>
    <col min="4" max="5" width="13.5703125" style="2" customWidth="1"/>
    <col min="6" max="6" width="15.42578125" style="2" customWidth="1"/>
    <col min="7" max="7" width="75.42578125" style="1" customWidth="1"/>
    <col min="8" max="8" width="10.5703125" style="1" customWidth="1"/>
    <col min="9" max="9" width="13.140625" style="1" customWidth="1"/>
    <col min="10" max="14" width="10.42578125" style="1" customWidth="1"/>
    <col min="15" max="16384" width="9.140625" style="1"/>
  </cols>
  <sheetData>
    <row r="1" spans="1:14" s="36" customFormat="1" ht="15.75">
      <c r="A1" s="31" t="s">
        <v>0</v>
      </c>
      <c r="B1" s="31"/>
      <c r="C1" s="32"/>
      <c r="D1" s="40"/>
      <c r="E1" s="40"/>
      <c r="F1" s="40"/>
    </row>
    <row r="2" spans="1:14" s="36" customFormat="1" ht="15.75">
      <c r="A2" s="33" t="s">
        <v>213</v>
      </c>
      <c r="B2" s="33"/>
      <c r="C2" s="31"/>
      <c r="D2" s="40"/>
      <c r="E2" s="40"/>
      <c r="F2" s="40"/>
    </row>
    <row r="3" spans="1:14" s="36" customFormat="1" ht="15.75">
      <c r="A3" s="37" t="s">
        <v>214</v>
      </c>
      <c r="B3" s="37"/>
      <c r="C3" s="37"/>
      <c r="D3" s="40"/>
      <c r="E3" s="40"/>
      <c r="F3" s="40"/>
    </row>
    <row r="5" spans="1:14" s="2" customFormat="1" ht="63.75">
      <c r="A5" s="39" t="s">
        <v>3</v>
      </c>
      <c r="B5" s="38" t="s">
        <v>4</v>
      </c>
      <c r="C5" s="38" t="s">
        <v>5</v>
      </c>
      <c r="D5" s="38" t="s">
        <v>6</v>
      </c>
      <c r="E5" s="38" t="s">
        <v>7</v>
      </c>
      <c r="F5" s="42" t="s">
        <v>8</v>
      </c>
      <c r="G5" s="3" t="s">
        <v>9</v>
      </c>
      <c r="H5" s="3" t="s">
        <v>10</v>
      </c>
      <c r="I5" s="3" t="s">
        <v>11</v>
      </c>
      <c r="J5" s="4" t="s">
        <v>12</v>
      </c>
      <c r="K5" s="4" t="s">
        <v>13</v>
      </c>
      <c r="L5" s="4" t="s">
        <v>14</v>
      </c>
      <c r="M5" s="4" t="s">
        <v>15</v>
      </c>
      <c r="N5" s="4" t="s">
        <v>16</v>
      </c>
    </row>
    <row r="6" spans="1:14" ht="129.75">
      <c r="A6" s="127" t="s">
        <v>215</v>
      </c>
      <c r="B6" s="123" t="s">
        <v>216</v>
      </c>
      <c r="C6" s="86" t="s">
        <v>217</v>
      </c>
      <c r="D6" s="41" t="s">
        <v>21</v>
      </c>
      <c r="E6" s="41" t="s">
        <v>218</v>
      </c>
      <c r="F6" s="41" t="s">
        <v>219</v>
      </c>
      <c r="G6" s="86" t="s">
        <v>220</v>
      </c>
      <c r="H6" s="87">
        <v>0</v>
      </c>
      <c r="I6" s="79" t="s">
        <v>62</v>
      </c>
      <c r="J6" s="88">
        <v>0</v>
      </c>
      <c r="K6" s="88">
        <v>0</v>
      </c>
      <c r="L6" s="88">
        <v>0</v>
      </c>
      <c r="M6" s="88">
        <v>0</v>
      </c>
      <c r="N6" s="5">
        <f>SUM(J6:M6)</f>
        <v>0</v>
      </c>
    </row>
    <row r="7" spans="1:14" ht="67.5">
      <c r="A7" s="127"/>
      <c r="B7" s="123" t="s">
        <v>221</v>
      </c>
      <c r="C7" s="86" t="s">
        <v>222</v>
      </c>
      <c r="D7" s="41" t="s">
        <v>21</v>
      </c>
      <c r="E7" s="41" t="s">
        <v>223</v>
      </c>
      <c r="F7" s="41" t="s">
        <v>224</v>
      </c>
      <c r="G7" s="89" t="s">
        <v>225</v>
      </c>
      <c r="H7" s="87" t="s">
        <v>74</v>
      </c>
      <c r="I7" s="90" t="s">
        <v>24</v>
      </c>
      <c r="J7" s="88">
        <v>0</v>
      </c>
      <c r="K7" s="88">
        <v>0</v>
      </c>
      <c r="L7" s="88">
        <v>0</v>
      </c>
      <c r="M7" s="88">
        <v>0</v>
      </c>
      <c r="N7" s="5">
        <f>SUM(J7:M7)</f>
        <v>0</v>
      </c>
    </row>
    <row r="8" spans="1:14" ht="75">
      <c r="A8" s="128" t="s">
        <v>226</v>
      </c>
      <c r="B8" s="127" t="s">
        <v>227</v>
      </c>
      <c r="C8" s="86" t="s">
        <v>228</v>
      </c>
      <c r="D8" s="69" t="s">
        <v>229</v>
      </c>
      <c r="E8" s="41"/>
      <c r="F8" s="41" t="s">
        <v>230</v>
      </c>
      <c r="G8" s="86" t="s">
        <v>231</v>
      </c>
      <c r="H8" s="87">
        <v>5</v>
      </c>
      <c r="I8" s="90" t="s">
        <v>24</v>
      </c>
      <c r="J8" s="88">
        <v>0</v>
      </c>
      <c r="K8" s="88">
        <v>0</v>
      </c>
      <c r="L8" s="88">
        <v>0</v>
      </c>
      <c r="M8" s="88">
        <v>0</v>
      </c>
      <c r="N8" s="5">
        <f>SUM(J8:M8)</f>
        <v>0</v>
      </c>
    </row>
    <row r="9" spans="1:14" ht="102.75" customHeight="1">
      <c r="A9" s="129"/>
      <c r="B9" s="127"/>
      <c r="C9" s="86" t="s">
        <v>232</v>
      </c>
      <c r="D9" s="70" t="s">
        <v>233</v>
      </c>
      <c r="E9" s="41" t="s">
        <v>234</v>
      </c>
      <c r="F9" s="41" t="s">
        <v>235</v>
      </c>
      <c r="G9" s="93" t="s">
        <v>236</v>
      </c>
      <c r="H9" s="87">
        <v>30</v>
      </c>
      <c r="I9" s="90" t="s">
        <v>24</v>
      </c>
      <c r="J9" s="88">
        <v>300</v>
      </c>
      <c r="K9" s="88">
        <v>0</v>
      </c>
      <c r="L9" s="88">
        <v>1058</v>
      </c>
      <c r="M9" s="88">
        <v>0</v>
      </c>
      <c r="N9" s="5">
        <f t="shared" ref="N9:N24" si="0">SUM(J9:M9)</f>
        <v>1358</v>
      </c>
    </row>
    <row r="10" spans="1:14" ht="60">
      <c r="A10" s="130"/>
      <c r="B10" s="127"/>
      <c r="C10" s="86" t="s">
        <v>237</v>
      </c>
      <c r="D10" s="74" t="s">
        <v>238</v>
      </c>
      <c r="E10" s="41" t="s">
        <v>21</v>
      </c>
      <c r="F10" s="41" t="s">
        <v>239</v>
      </c>
      <c r="G10" s="86" t="s">
        <v>240</v>
      </c>
      <c r="H10" s="87">
        <v>0</v>
      </c>
      <c r="I10" s="79" t="s">
        <v>62</v>
      </c>
      <c r="J10" s="88">
        <v>0</v>
      </c>
      <c r="K10" s="88">
        <v>0</v>
      </c>
      <c r="L10" s="88">
        <v>0</v>
      </c>
      <c r="M10" s="88">
        <v>0</v>
      </c>
      <c r="N10" s="5">
        <f t="shared" si="0"/>
        <v>0</v>
      </c>
    </row>
    <row r="11" spans="1:14" ht="195">
      <c r="A11" s="127" t="s">
        <v>241</v>
      </c>
      <c r="B11" s="123" t="s">
        <v>242</v>
      </c>
      <c r="C11" s="86" t="s">
        <v>243</v>
      </c>
      <c r="D11" s="41" t="s">
        <v>21</v>
      </c>
      <c r="E11" s="41" t="s">
        <v>244</v>
      </c>
      <c r="F11" s="41" t="s">
        <v>245</v>
      </c>
      <c r="G11" s="86" t="s">
        <v>246</v>
      </c>
      <c r="H11" s="87">
        <v>10</v>
      </c>
      <c r="I11" s="90" t="s">
        <v>24</v>
      </c>
      <c r="J11" s="88">
        <v>0</v>
      </c>
      <c r="K11" s="88">
        <v>0</v>
      </c>
      <c r="L11" s="88">
        <v>0</v>
      </c>
      <c r="M11" s="88">
        <v>0</v>
      </c>
      <c r="N11" s="5">
        <f t="shared" si="0"/>
        <v>0</v>
      </c>
    </row>
    <row r="12" spans="1:14" ht="108.75">
      <c r="A12" s="127"/>
      <c r="B12" s="123" t="s">
        <v>247</v>
      </c>
      <c r="C12" s="86" t="s">
        <v>248</v>
      </c>
      <c r="D12" s="41" t="s">
        <v>21</v>
      </c>
      <c r="E12" s="41" t="s">
        <v>249</v>
      </c>
      <c r="F12" s="41" t="s">
        <v>250</v>
      </c>
      <c r="G12" s="86" t="s">
        <v>251</v>
      </c>
      <c r="H12" s="87" t="s">
        <v>74</v>
      </c>
      <c r="I12" s="90" t="s">
        <v>24</v>
      </c>
      <c r="J12" s="88">
        <v>0</v>
      </c>
      <c r="K12" s="88">
        <v>0</v>
      </c>
      <c r="L12" s="88">
        <v>0</v>
      </c>
      <c r="M12" s="88">
        <v>0</v>
      </c>
      <c r="N12" s="5">
        <f t="shared" si="0"/>
        <v>0</v>
      </c>
    </row>
    <row r="13" spans="1:14" ht="66">
      <c r="A13" s="127" t="s">
        <v>252</v>
      </c>
      <c r="B13" s="123" t="s">
        <v>253</v>
      </c>
      <c r="C13" s="86" t="s">
        <v>254</v>
      </c>
      <c r="D13" s="41" t="s">
        <v>91</v>
      </c>
      <c r="E13" s="41"/>
      <c r="F13" s="41" t="s">
        <v>255</v>
      </c>
      <c r="G13" s="86" t="s">
        <v>256</v>
      </c>
      <c r="H13" s="87" t="s">
        <v>74</v>
      </c>
      <c r="I13" s="90" t="s">
        <v>24</v>
      </c>
      <c r="J13" s="88">
        <v>0</v>
      </c>
      <c r="K13" s="88">
        <v>0</v>
      </c>
      <c r="L13" s="88">
        <v>0</v>
      </c>
      <c r="M13" s="88">
        <v>0</v>
      </c>
      <c r="N13" s="5">
        <f t="shared" si="0"/>
        <v>0</v>
      </c>
    </row>
    <row r="14" spans="1:14" ht="195">
      <c r="A14" s="127"/>
      <c r="B14" s="127" t="s">
        <v>257</v>
      </c>
      <c r="C14" s="86" t="s">
        <v>258</v>
      </c>
      <c r="D14" s="70" t="s">
        <v>259</v>
      </c>
      <c r="E14" s="41" t="s">
        <v>260</v>
      </c>
      <c r="F14" s="41" t="s">
        <v>261</v>
      </c>
      <c r="G14" s="85" t="s">
        <v>262</v>
      </c>
      <c r="H14" s="87">
        <v>22</v>
      </c>
      <c r="I14" s="90" t="s">
        <v>24</v>
      </c>
      <c r="J14" s="88">
        <v>1000</v>
      </c>
      <c r="K14" s="88">
        <v>0</v>
      </c>
      <c r="L14" s="88">
        <v>2638</v>
      </c>
      <c r="M14" s="88">
        <v>0</v>
      </c>
      <c r="N14" s="5">
        <f t="shared" si="0"/>
        <v>3638</v>
      </c>
    </row>
    <row r="15" spans="1:14" ht="90">
      <c r="A15" s="127"/>
      <c r="B15" s="127"/>
      <c r="C15" s="86" t="s">
        <v>263</v>
      </c>
      <c r="D15" s="69" t="s">
        <v>229</v>
      </c>
      <c r="E15" s="41"/>
      <c r="F15" s="41" t="s">
        <v>264</v>
      </c>
      <c r="G15" s="86" t="s">
        <v>265</v>
      </c>
      <c r="H15" s="87">
        <v>31</v>
      </c>
      <c r="I15" s="90" t="s">
        <v>24</v>
      </c>
      <c r="J15" s="88">
        <v>0</v>
      </c>
      <c r="K15" s="88">
        <v>0</v>
      </c>
      <c r="L15" s="88">
        <v>0</v>
      </c>
      <c r="M15" s="88">
        <v>0</v>
      </c>
      <c r="N15" s="5">
        <f t="shared" si="0"/>
        <v>0</v>
      </c>
    </row>
    <row r="16" spans="1:14" ht="90">
      <c r="A16" s="127"/>
      <c r="B16" s="127"/>
      <c r="C16" s="86" t="s">
        <v>266</v>
      </c>
      <c r="D16" s="69" t="s">
        <v>229</v>
      </c>
      <c r="E16" s="41"/>
      <c r="F16" s="41" t="s">
        <v>267</v>
      </c>
      <c r="G16" s="86" t="s">
        <v>268</v>
      </c>
      <c r="H16" s="87">
        <v>22</v>
      </c>
      <c r="I16" s="90" t="s">
        <v>24</v>
      </c>
      <c r="J16" s="88">
        <v>0</v>
      </c>
      <c r="K16" s="88">
        <v>0</v>
      </c>
      <c r="L16" s="88">
        <v>0</v>
      </c>
      <c r="M16" s="88">
        <v>0</v>
      </c>
      <c r="N16" s="5">
        <f t="shared" si="0"/>
        <v>0</v>
      </c>
    </row>
    <row r="17" spans="1:14" ht="75">
      <c r="A17" s="127"/>
      <c r="B17" s="127"/>
      <c r="C17" s="86" t="s">
        <v>269</v>
      </c>
      <c r="D17" s="69" t="s">
        <v>229</v>
      </c>
      <c r="E17" s="41"/>
      <c r="F17" s="41" t="s">
        <v>267</v>
      </c>
      <c r="G17" s="86" t="s">
        <v>270</v>
      </c>
      <c r="H17" s="87">
        <v>27</v>
      </c>
      <c r="I17" s="90" t="s">
        <v>24</v>
      </c>
      <c r="J17" s="88">
        <v>0</v>
      </c>
      <c r="K17" s="88">
        <v>0</v>
      </c>
      <c r="L17" s="88">
        <v>0</v>
      </c>
      <c r="M17" s="88">
        <v>0</v>
      </c>
      <c r="N17" s="5">
        <f t="shared" si="0"/>
        <v>0</v>
      </c>
    </row>
    <row r="18" spans="1:14" ht="105">
      <c r="A18" s="127"/>
      <c r="B18" s="127"/>
      <c r="C18" s="86" t="s">
        <v>271</v>
      </c>
      <c r="D18" s="78" t="s">
        <v>272</v>
      </c>
      <c r="E18" s="41" t="s">
        <v>21</v>
      </c>
      <c r="F18" s="41" t="s">
        <v>273</v>
      </c>
      <c r="G18" s="86" t="s">
        <v>274</v>
      </c>
      <c r="H18" s="87">
        <v>25</v>
      </c>
      <c r="I18" s="90" t="s">
        <v>24</v>
      </c>
      <c r="J18" s="88" t="s">
        <v>42</v>
      </c>
      <c r="K18" s="88" t="s">
        <v>42</v>
      </c>
      <c r="L18" s="88">
        <v>200</v>
      </c>
      <c r="M18" s="88" t="s">
        <v>42</v>
      </c>
      <c r="N18" s="5">
        <v>200</v>
      </c>
    </row>
    <row r="19" spans="1:14" ht="45">
      <c r="A19" s="127"/>
      <c r="B19" s="127"/>
      <c r="C19" s="86" t="s">
        <v>275</v>
      </c>
      <c r="D19" s="69" t="s">
        <v>229</v>
      </c>
      <c r="E19" s="41" t="s">
        <v>276</v>
      </c>
      <c r="F19" s="41" t="s">
        <v>277</v>
      </c>
      <c r="G19" s="86" t="s">
        <v>278</v>
      </c>
      <c r="H19" s="87">
        <v>10</v>
      </c>
      <c r="I19" s="90" t="s">
        <v>24</v>
      </c>
      <c r="J19" s="88">
        <v>0</v>
      </c>
      <c r="K19" s="88">
        <v>0</v>
      </c>
      <c r="L19" s="88">
        <v>0</v>
      </c>
      <c r="M19" s="88">
        <v>0</v>
      </c>
      <c r="N19" s="5">
        <f t="shared" si="0"/>
        <v>0</v>
      </c>
    </row>
    <row r="20" spans="1:14" ht="105">
      <c r="A20" s="127"/>
      <c r="B20" s="127" t="s">
        <v>279</v>
      </c>
      <c r="C20" s="86" t="s">
        <v>280</v>
      </c>
      <c r="D20" s="41" t="s">
        <v>21</v>
      </c>
      <c r="E20" s="41" t="s">
        <v>281</v>
      </c>
      <c r="F20" s="41" t="s">
        <v>282</v>
      </c>
      <c r="G20" s="86" t="s">
        <v>283</v>
      </c>
      <c r="H20" s="87">
        <v>1</v>
      </c>
      <c r="I20" s="90" t="s">
        <v>24</v>
      </c>
      <c r="J20" s="88">
        <v>5935.1</v>
      </c>
      <c r="K20" s="88">
        <v>0</v>
      </c>
      <c r="L20" s="88">
        <v>0</v>
      </c>
      <c r="M20" s="88">
        <v>0</v>
      </c>
      <c r="N20" s="5">
        <f t="shared" si="0"/>
        <v>5935.1</v>
      </c>
    </row>
    <row r="21" spans="1:14" ht="45">
      <c r="A21" s="127"/>
      <c r="B21" s="127"/>
      <c r="C21" s="86" t="s">
        <v>284</v>
      </c>
      <c r="D21" s="69" t="s">
        <v>229</v>
      </c>
      <c r="E21" s="41"/>
      <c r="F21" s="41" t="s">
        <v>285</v>
      </c>
      <c r="G21" s="86" t="s">
        <v>286</v>
      </c>
      <c r="H21" s="87">
        <v>1</v>
      </c>
      <c r="I21" s="90" t="s">
        <v>24</v>
      </c>
      <c r="J21" s="88">
        <v>0</v>
      </c>
      <c r="K21" s="88">
        <v>0</v>
      </c>
      <c r="L21" s="88">
        <v>0</v>
      </c>
      <c r="M21" s="88">
        <v>0</v>
      </c>
      <c r="N21" s="5">
        <f t="shared" si="0"/>
        <v>0</v>
      </c>
    </row>
    <row r="22" spans="1:14" ht="60">
      <c r="A22" s="127"/>
      <c r="B22" s="127"/>
      <c r="C22" s="86" t="s">
        <v>287</v>
      </c>
      <c r="D22" s="69" t="s">
        <v>229</v>
      </c>
      <c r="E22" s="41" t="s">
        <v>288</v>
      </c>
      <c r="F22" s="41" t="s">
        <v>289</v>
      </c>
      <c r="G22" s="86" t="s">
        <v>290</v>
      </c>
      <c r="H22" s="87">
        <v>1</v>
      </c>
      <c r="I22" s="90" t="s">
        <v>24</v>
      </c>
      <c r="J22" s="88">
        <v>0</v>
      </c>
      <c r="K22" s="88">
        <v>0</v>
      </c>
      <c r="L22" s="88">
        <v>0</v>
      </c>
      <c r="M22" s="88">
        <v>0</v>
      </c>
      <c r="N22" s="5">
        <f t="shared" si="0"/>
        <v>0</v>
      </c>
    </row>
    <row r="23" spans="1:14" ht="105">
      <c r="A23" s="127"/>
      <c r="B23" s="127"/>
      <c r="C23" s="86" t="s">
        <v>291</v>
      </c>
      <c r="D23" s="78" t="s">
        <v>272</v>
      </c>
      <c r="E23" s="41" t="s">
        <v>292</v>
      </c>
      <c r="F23" s="41" t="s">
        <v>293</v>
      </c>
      <c r="G23" s="86" t="s">
        <v>294</v>
      </c>
      <c r="H23" s="87">
        <v>1</v>
      </c>
      <c r="I23" s="90" t="s">
        <v>24</v>
      </c>
      <c r="J23" s="88">
        <v>0</v>
      </c>
      <c r="K23" s="88">
        <v>0</v>
      </c>
      <c r="L23" s="88">
        <v>1000</v>
      </c>
      <c r="M23" s="88">
        <v>0</v>
      </c>
      <c r="N23" s="5">
        <f t="shared" si="0"/>
        <v>1000</v>
      </c>
    </row>
    <row r="24" spans="1:14" ht="90">
      <c r="A24" s="127"/>
      <c r="B24" s="127"/>
      <c r="C24" s="86" t="s">
        <v>295</v>
      </c>
      <c r="D24" s="78" t="s">
        <v>272</v>
      </c>
      <c r="E24" s="41"/>
      <c r="F24" s="41" t="s">
        <v>296</v>
      </c>
      <c r="G24" s="86" t="s">
        <v>297</v>
      </c>
      <c r="H24" s="87">
        <v>30</v>
      </c>
      <c r="I24" s="90" t="s">
        <v>24</v>
      </c>
      <c r="J24" s="88">
        <v>0</v>
      </c>
      <c r="K24" s="88">
        <v>0</v>
      </c>
      <c r="L24" s="88">
        <v>50</v>
      </c>
      <c r="M24" s="88">
        <v>0</v>
      </c>
      <c r="N24" s="5">
        <f t="shared" si="0"/>
        <v>50</v>
      </c>
    </row>
    <row r="25" spans="1:14" ht="22.5" customHeight="1">
      <c r="A25" s="125" t="s">
        <v>163</v>
      </c>
      <c r="B25" s="125"/>
      <c r="C25" s="125"/>
      <c r="D25" s="125"/>
      <c r="E25" s="125"/>
      <c r="F25" s="125"/>
      <c r="G25" s="125"/>
      <c r="H25" s="125"/>
      <c r="I25" s="125"/>
      <c r="J25" s="92">
        <f>SUM(J6:J24)</f>
        <v>7235.1</v>
      </c>
    </row>
  </sheetData>
  <mergeCells count="8">
    <mergeCell ref="A25:I25"/>
    <mergeCell ref="A6:A7"/>
    <mergeCell ref="B8:B10"/>
    <mergeCell ref="A11:A12"/>
    <mergeCell ref="A13:A24"/>
    <mergeCell ref="B14:B19"/>
    <mergeCell ref="B20:B24"/>
    <mergeCell ref="A8:A10"/>
  </mergeCells>
  <pageMargins left="0.39370078740157483" right="0.23622047244094491" top="0.39370078740157483" bottom="0.31496062992125984" header="0.31496062992125984" footer="0.31496062992125984"/>
  <pageSetup paperSize="8" scale="83"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3B3FE-83A0-4233-A09D-074C4919CD44}">
  <sheetPr>
    <tabColor rgb="FFFF0000"/>
  </sheetPr>
  <dimension ref="A1:O26"/>
  <sheetViews>
    <sheetView topLeftCell="A19" zoomScale="95" zoomScaleNormal="95" workbookViewId="0">
      <selection activeCell="G13" sqref="G13"/>
    </sheetView>
  </sheetViews>
  <sheetFormatPr defaultRowHeight="15"/>
  <cols>
    <col min="1" max="1" width="6.85546875" style="10" customWidth="1"/>
    <col min="2" max="2" width="16.7109375" style="10" customWidth="1"/>
    <col min="3" max="3" width="30.7109375" style="10" customWidth="1"/>
    <col min="4" max="4" width="12.5703125" style="9" customWidth="1"/>
    <col min="5" max="5" width="16.42578125" style="9" customWidth="1"/>
    <col min="6" max="6" width="14.28515625" style="9" customWidth="1"/>
    <col min="7" max="7" width="70.85546875" style="10" customWidth="1"/>
    <col min="8" max="8" width="10.7109375" style="10" customWidth="1"/>
    <col min="9" max="9" width="12.7109375" style="10" customWidth="1"/>
    <col min="10" max="11" width="10.28515625" style="10" customWidth="1"/>
    <col min="12" max="13" width="10.28515625" style="57" customWidth="1"/>
    <col min="14" max="14" width="10.28515625" style="10" customWidth="1"/>
    <col min="15" max="16384" width="9.140625" style="10"/>
  </cols>
  <sheetData>
    <row r="1" spans="1:15" s="22" customFormat="1" ht="15.75">
      <c r="A1" s="19" t="s">
        <v>0</v>
      </c>
      <c r="B1" s="19"/>
      <c r="D1" s="21"/>
      <c r="E1" s="21"/>
      <c r="F1" s="21"/>
      <c r="L1" s="56"/>
      <c r="M1" s="56"/>
    </row>
    <row r="2" spans="1:15" s="22" customFormat="1" ht="15.75">
      <c r="A2" s="23" t="s">
        <v>1</v>
      </c>
      <c r="B2" s="23"/>
      <c r="C2" s="19"/>
      <c r="D2" s="21"/>
      <c r="E2" s="21"/>
      <c r="F2" s="21"/>
      <c r="L2" s="56"/>
      <c r="M2" s="56"/>
    </row>
    <row r="3" spans="1:15" s="22" customFormat="1" ht="15.75">
      <c r="A3" s="19" t="s">
        <v>298</v>
      </c>
      <c r="B3" s="19"/>
      <c r="D3" s="21"/>
      <c r="E3" s="21"/>
      <c r="F3" s="21"/>
      <c r="L3" s="56"/>
      <c r="M3" s="56"/>
    </row>
    <row r="5" spans="1:15" ht="63.75">
      <c r="A5" s="28" t="s">
        <v>3</v>
      </c>
      <c r="B5" s="29" t="s">
        <v>4</v>
      </c>
      <c r="C5" s="30" t="s">
        <v>5</v>
      </c>
      <c r="D5" s="28" t="s">
        <v>6</v>
      </c>
      <c r="E5" s="28" t="s">
        <v>7</v>
      </c>
      <c r="F5" s="42" t="s">
        <v>8</v>
      </c>
      <c r="G5" s="3" t="s">
        <v>9</v>
      </c>
      <c r="H5" s="3" t="s">
        <v>10</v>
      </c>
      <c r="I5" s="3" t="s">
        <v>11</v>
      </c>
      <c r="J5" s="4" t="s">
        <v>12</v>
      </c>
      <c r="K5" s="4" t="s">
        <v>13</v>
      </c>
      <c r="L5" s="4" t="s">
        <v>14</v>
      </c>
      <c r="M5" s="4" t="s">
        <v>15</v>
      </c>
      <c r="N5" s="4" t="s">
        <v>16</v>
      </c>
      <c r="O5" s="49"/>
    </row>
    <row r="6" spans="1:15" s="59" customFormat="1" ht="76.5">
      <c r="A6" s="131" t="s">
        <v>299</v>
      </c>
      <c r="B6" s="126" t="s">
        <v>300</v>
      </c>
      <c r="C6" s="80" t="s">
        <v>301</v>
      </c>
      <c r="D6" s="63" t="s">
        <v>86</v>
      </c>
      <c r="E6" s="76" t="s">
        <v>302</v>
      </c>
      <c r="F6" s="76" t="s">
        <v>303</v>
      </c>
      <c r="G6" s="80" t="s">
        <v>171</v>
      </c>
      <c r="H6" s="87">
        <v>0</v>
      </c>
      <c r="I6" s="79" t="s">
        <v>62</v>
      </c>
      <c r="J6" s="88">
        <v>0</v>
      </c>
      <c r="K6" s="88">
        <v>0</v>
      </c>
      <c r="L6" s="88">
        <v>0</v>
      </c>
      <c r="M6" s="88">
        <v>0</v>
      </c>
      <c r="N6" s="5">
        <f>SUM(J6:M6)</f>
        <v>0</v>
      </c>
      <c r="O6" s="58"/>
    </row>
    <row r="7" spans="1:15" s="59" customFormat="1" ht="38.25">
      <c r="A7" s="132"/>
      <c r="B7" s="126"/>
      <c r="C7" s="80" t="s">
        <v>304</v>
      </c>
      <c r="D7" s="63" t="s">
        <v>86</v>
      </c>
      <c r="E7" s="76" t="s">
        <v>305</v>
      </c>
      <c r="F7" s="76" t="s">
        <v>306</v>
      </c>
      <c r="G7" s="80" t="s">
        <v>171</v>
      </c>
      <c r="H7" s="87">
        <v>0</v>
      </c>
      <c r="I7" s="79" t="s">
        <v>62</v>
      </c>
      <c r="J7" s="88">
        <v>0</v>
      </c>
      <c r="K7" s="88">
        <v>0</v>
      </c>
      <c r="L7" s="88">
        <v>0</v>
      </c>
      <c r="M7" s="88">
        <v>0</v>
      </c>
      <c r="N7" s="5">
        <f>SUM(J7:M7)</f>
        <v>0</v>
      </c>
      <c r="O7" s="58"/>
    </row>
    <row r="8" spans="1:15" s="59" customFormat="1" ht="140.25">
      <c r="A8" s="132"/>
      <c r="B8" s="126" t="s">
        <v>307</v>
      </c>
      <c r="C8" s="80" t="s">
        <v>308</v>
      </c>
      <c r="D8" s="64" t="s">
        <v>309</v>
      </c>
      <c r="E8" s="76" t="s">
        <v>310</v>
      </c>
      <c r="F8" s="76" t="s">
        <v>311</v>
      </c>
      <c r="G8" s="80" t="s">
        <v>312</v>
      </c>
      <c r="H8" s="87">
        <v>531</v>
      </c>
      <c r="I8" s="90" t="s">
        <v>24</v>
      </c>
      <c r="J8" s="88">
        <v>5000</v>
      </c>
      <c r="K8" s="88">
        <v>0</v>
      </c>
      <c r="L8" s="15">
        <v>1453.91</v>
      </c>
      <c r="M8" s="88">
        <v>0</v>
      </c>
      <c r="N8" s="5">
        <f>SUM(J8:M8)</f>
        <v>6453.91</v>
      </c>
      <c r="O8" s="58"/>
    </row>
    <row r="9" spans="1:15" s="59" customFormat="1" ht="51">
      <c r="A9" s="132"/>
      <c r="B9" s="126"/>
      <c r="C9" s="81" t="s">
        <v>313</v>
      </c>
      <c r="D9" s="76" t="s">
        <v>21</v>
      </c>
      <c r="E9" s="76"/>
      <c r="F9" s="76" t="s">
        <v>314</v>
      </c>
      <c r="G9" s="80" t="s">
        <v>315</v>
      </c>
      <c r="H9" s="87">
        <v>2</v>
      </c>
      <c r="I9" s="90" t="s">
        <v>24</v>
      </c>
      <c r="J9" s="88">
        <v>0</v>
      </c>
      <c r="K9" s="88">
        <v>0</v>
      </c>
      <c r="L9" s="88">
        <v>0</v>
      </c>
      <c r="M9" s="88">
        <v>0</v>
      </c>
      <c r="N9" s="5">
        <f t="shared" ref="N9:N25" si="0">SUM(J9:M9)</f>
        <v>0</v>
      </c>
      <c r="O9" s="58"/>
    </row>
    <row r="10" spans="1:15" s="59" customFormat="1" ht="38.25">
      <c r="A10" s="132"/>
      <c r="B10" s="126"/>
      <c r="C10" s="80" t="s">
        <v>316</v>
      </c>
      <c r="D10" s="72" t="s">
        <v>20</v>
      </c>
      <c r="E10" s="76"/>
      <c r="F10" s="76" t="s">
        <v>317</v>
      </c>
      <c r="G10" s="81" t="s">
        <v>318</v>
      </c>
      <c r="H10" s="87">
        <v>321</v>
      </c>
      <c r="I10" s="90" t="s">
        <v>24</v>
      </c>
      <c r="J10" s="88">
        <v>0</v>
      </c>
      <c r="K10" s="88">
        <v>0</v>
      </c>
      <c r="L10" s="88">
        <v>0</v>
      </c>
      <c r="M10" s="88">
        <v>0</v>
      </c>
      <c r="N10" s="5">
        <f t="shared" si="0"/>
        <v>0</v>
      </c>
      <c r="O10" s="58"/>
    </row>
    <row r="11" spans="1:15" s="59" customFormat="1" ht="51">
      <c r="A11" s="132"/>
      <c r="B11" s="126"/>
      <c r="C11" s="80" t="s">
        <v>319</v>
      </c>
      <c r="D11" s="65" t="s">
        <v>99</v>
      </c>
      <c r="E11" s="76"/>
      <c r="F11" s="76" t="s">
        <v>320</v>
      </c>
      <c r="G11" s="80" t="s">
        <v>321</v>
      </c>
      <c r="H11" s="87">
        <v>42</v>
      </c>
      <c r="I11" s="90" t="s">
        <v>24</v>
      </c>
      <c r="J11" s="88">
        <v>0</v>
      </c>
      <c r="K11" s="88">
        <v>0</v>
      </c>
      <c r="L11" s="88">
        <v>0</v>
      </c>
      <c r="M11" s="88">
        <v>0</v>
      </c>
      <c r="N11" s="5">
        <f t="shared" si="0"/>
        <v>0</v>
      </c>
      <c r="O11" s="58"/>
    </row>
    <row r="12" spans="1:15" s="59" customFormat="1" ht="165.75">
      <c r="A12" s="132"/>
      <c r="B12" s="126"/>
      <c r="C12" s="89" t="s">
        <v>322</v>
      </c>
      <c r="D12" s="63" t="s">
        <v>86</v>
      </c>
      <c r="E12" s="76" t="s">
        <v>21</v>
      </c>
      <c r="F12" s="76" t="s">
        <v>323</v>
      </c>
      <c r="G12" s="80" t="s">
        <v>324</v>
      </c>
      <c r="H12" s="87" t="s">
        <v>325</v>
      </c>
      <c r="I12" s="90" t="s">
        <v>24</v>
      </c>
      <c r="J12" s="88">
        <v>8000</v>
      </c>
      <c r="K12" s="88">
        <v>0</v>
      </c>
      <c r="L12" s="88">
        <v>17000</v>
      </c>
      <c r="M12" s="88">
        <v>0</v>
      </c>
      <c r="N12" s="5">
        <f t="shared" si="0"/>
        <v>25000</v>
      </c>
      <c r="O12" s="58"/>
    </row>
    <row r="13" spans="1:15" s="59" customFormat="1" ht="178.5">
      <c r="A13" s="132"/>
      <c r="B13" s="126"/>
      <c r="C13" s="80" t="s">
        <v>326</v>
      </c>
      <c r="D13" s="64" t="s">
        <v>309</v>
      </c>
      <c r="E13" s="76"/>
      <c r="F13" s="76" t="s">
        <v>327</v>
      </c>
      <c r="G13" s="80" t="s">
        <v>328</v>
      </c>
      <c r="H13" s="87">
        <v>1</v>
      </c>
      <c r="I13" s="90" t="s">
        <v>24</v>
      </c>
      <c r="J13" s="88">
        <v>30000</v>
      </c>
      <c r="K13" s="88">
        <v>0</v>
      </c>
      <c r="L13" s="15">
        <v>9639</v>
      </c>
      <c r="M13" s="88">
        <v>0</v>
      </c>
      <c r="N13" s="5">
        <f t="shared" si="0"/>
        <v>39639</v>
      </c>
      <c r="O13" s="58"/>
    </row>
    <row r="14" spans="1:15" s="59" customFormat="1" ht="140.25">
      <c r="A14" s="132"/>
      <c r="B14" s="126"/>
      <c r="C14" s="83" t="s">
        <v>329</v>
      </c>
      <c r="D14" s="76" t="s">
        <v>21</v>
      </c>
      <c r="E14" s="76" t="s">
        <v>180</v>
      </c>
      <c r="F14" s="76" t="s">
        <v>330</v>
      </c>
      <c r="G14" s="80" t="s">
        <v>182</v>
      </c>
      <c r="H14" s="87">
        <v>0</v>
      </c>
      <c r="I14" s="79" t="s">
        <v>62</v>
      </c>
      <c r="J14" s="88">
        <v>0</v>
      </c>
      <c r="K14" s="88">
        <v>0</v>
      </c>
      <c r="L14" s="88">
        <v>0</v>
      </c>
      <c r="M14" s="88">
        <v>0</v>
      </c>
      <c r="N14" s="5">
        <f t="shared" si="0"/>
        <v>0</v>
      </c>
      <c r="O14" s="58"/>
    </row>
    <row r="15" spans="1:15" s="59" customFormat="1" ht="153">
      <c r="A15" s="132"/>
      <c r="B15" s="126"/>
      <c r="C15" s="80" t="s">
        <v>331</v>
      </c>
      <c r="D15" s="64" t="s">
        <v>309</v>
      </c>
      <c r="E15" s="76"/>
      <c r="F15" s="76" t="s">
        <v>332</v>
      </c>
      <c r="G15" s="80" t="s">
        <v>333</v>
      </c>
      <c r="H15" s="87">
        <v>546</v>
      </c>
      <c r="I15" s="90" t="s">
        <v>24</v>
      </c>
      <c r="J15" s="43">
        <v>650</v>
      </c>
      <c r="K15" s="44">
        <v>0</v>
      </c>
      <c r="L15" s="45">
        <v>12780.2</v>
      </c>
      <c r="M15" s="45">
        <v>11000</v>
      </c>
      <c r="N15" s="5">
        <f t="shared" si="0"/>
        <v>24430.2</v>
      </c>
      <c r="O15" s="58"/>
    </row>
    <row r="16" spans="1:15" s="59" customFormat="1" ht="140.25">
      <c r="A16" s="132"/>
      <c r="B16" s="126" t="s">
        <v>334</v>
      </c>
      <c r="C16" s="83" t="s">
        <v>335</v>
      </c>
      <c r="D16" s="76" t="s">
        <v>21</v>
      </c>
      <c r="E16" s="76" t="s">
        <v>180</v>
      </c>
      <c r="F16" s="76" t="s">
        <v>336</v>
      </c>
      <c r="G16" s="80" t="s">
        <v>182</v>
      </c>
      <c r="H16" s="87">
        <v>0</v>
      </c>
      <c r="I16" s="79" t="s">
        <v>62</v>
      </c>
      <c r="J16" s="88">
        <v>0</v>
      </c>
      <c r="K16" s="88">
        <v>0</v>
      </c>
      <c r="L16" s="88">
        <v>0</v>
      </c>
      <c r="M16" s="88">
        <v>0</v>
      </c>
      <c r="N16" s="5">
        <f t="shared" si="0"/>
        <v>0</v>
      </c>
      <c r="O16" s="58"/>
    </row>
    <row r="17" spans="1:15" s="59" customFormat="1" ht="51">
      <c r="A17" s="133"/>
      <c r="B17" s="126"/>
      <c r="C17" s="83" t="s">
        <v>337</v>
      </c>
      <c r="D17" s="76" t="s">
        <v>21</v>
      </c>
      <c r="E17" s="76" t="s">
        <v>180</v>
      </c>
      <c r="F17" s="76" t="s">
        <v>338</v>
      </c>
      <c r="G17" s="80" t="s">
        <v>339</v>
      </c>
      <c r="H17" s="87">
        <v>0</v>
      </c>
      <c r="I17" s="79" t="s">
        <v>62</v>
      </c>
      <c r="J17" s="88">
        <v>0</v>
      </c>
      <c r="K17" s="88">
        <v>0</v>
      </c>
      <c r="L17" s="88">
        <v>0</v>
      </c>
      <c r="M17" s="88">
        <v>0</v>
      </c>
      <c r="N17" s="5">
        <f t="shared" si="0"/>
        <v>0</v>
      </c>
      <c r="O17" s="58"/>
    </row>
    <row r="18" spans="1:15" s="59" customFormat="1" ht="114.75">
      <c r="A18" s="126" t="s">
        <v>340</v>
      </c>
      <c r="B18" s="126" t="s">
        <v>341</v>
      </c>
      <c r="C18" s="80" t="s">
        <v>342</v>
      </c>
      <c r="D18" s="64" t="s">
        <v>309</v>
      </c>
      <c r="E18" s="76" t="s">
        <v>343</v>
      </c>
      <c r="F18" s="76" t="s">
        <v>344</v>
      </c>
      <c r="G18" s="81" t="s">
        <v>345</v>
      </c>
      <c r="H18" s="87">
        <v>10</v>
      </c>
      <c r="I18" s="90" t="s">
        <v>24</v>
      </c>
      <c r="J18" s="88">
        <v>2242.64</v>
      </c>
      <c r="K18" s="88">
        <v>0</v>
      </c>
      <c r="L18" s="88">
        <v>826.64</v>
      </c>
      <c r="M18" s="88">
        <v>0</v>
      </c>
      <c r="N18" s="5">
        <f t="shared" si="0"/>
        <v>3069.2799999999997</v>
      </c>
      <c r="O18" s="58"/>
    </row>
    <row r="19" spans="1:15" s="59" customFormat="1" ht="140.25">
      <c r="A19" s="126"/>
      <c r="B19" s="126"/>
      <c r="C19" s="80" t="s">
        <v>346</v>
      </c>
      <c r="D19" s="65" t="s">
        <v>99</v>
      </c>
      <c r="E19" s="17" t="s">
        <v>347</v>
      </c>
      <c r="F19" s="76" t="s">
        <v>348</v>
      </c>
      <c r="G19" s="80" t="s">
        <v>349</v>
      </c>
      <c r="H19" s="87" t="s">
        <v>350</v>
      </c>
      <c r="I19" s="90" t="s">
        <v>24</v>
      </c>
      <c r="J19" s="46">
        <v>0</v>
      </c>
      <c r="K19" s="47">
        <v>0</v>
      </c>
      <c r="L19" s="18">
        <v>6260</v>
      </c>
      <c r="M19" s="15">
        <v>0</v>
      </c>
      <c r="N19" s="5">
        <f t="shared" si="0"/>
        <v>6260</v>
      </c>
      <c r="O19" s="58"/>
    </row>
    <row r="20" spans="1:15" s="59" customFormat="1" ht="63.75">
      <c r="A20" s="126"/>
      <c r="B20" s="53" t="s">
        <v>351</v>
      </c>
      <c r="C20" s="80" t="s">
        <v>352</v>
      </c>
      <c r="D20" s="65" t="s">
        <v>99</v>
      </c>
      <c r="E20" s="17" t="s">
        <v>21</v>
      </c>
      <c r="F20" s="76" t="s">
        <v>353</v>
      </c>
      <c r="G20" s="80" t="s">
        <v>354</v>
      </c>
      <c r="H20" s="87">
        <v>1</v>
      </c>
      <c r="I20" s="90" t="s">
        <v>24</v>
      </c>
      <c r="J20" s="88">
        <v>0</v>
      </c>
      <c r="K20" s="88">
        <v>0</v>
      </c>
      <c r="L20" s="88">
        <v>0</v>
      </c>
      <c r="M20" s="88">
        <v>0</v>
      </c>
      <c r="N20" s="5">
        <f t="shared" si="0"/>
        <v>0</v>
      </c>
      <c r="O20" s="58"/>
    </row>
    <row r="21" spans="1:15" s="59" customFormat="1" ht="45">
      <c r="A21" s="131" t="s">
        <v>355</v>
      </c>
      <c r="B21" s="126" t="s">
        <v>356</v>
      </c>
      <c r="C21" s="81" t="s">
        <v>357</v>
      </c>
      <c r="D21" s="76" t="s">
        <v>21</v>
      </c>
      <c r="E21" s="80"/>
      <c r="F21" s="80" t="s">
        <v>358</v>
      </c>
      <c r="G21" s="77" t="s">
        <v>162</v>
      </c>
      <c r="H21" s="87">
        <v>0</v>
      </c>
      <c r="I21" s="79" t="s">
        <v>62</v>
      </c>
      <c r="J21" s="88">
        <v>0</v>
      </c>
      <c r="K21" s="88">
        <v>0</v>
      </c>
      <c r="L21" s="88">
        <v>0</v>
      </c>
      <c r="M21" s="88">
        <v>0</v>
      </c>
      <c r="N21" s="5">
        <f t="shared" si="0"/>
        <v>0</v>
      </c>
      <c r="O21" s="58"/>
    </row>
    <row r="22" spans="1:15" s="59" customFormat="1" ht="38.25">
      <c r="A22" s="133"/>
      <c r="B22" s="126"/>
      <c r="C22" s="83" t="s">
        <v>359</v>
      </c>
      <c r="D22" s="76" t="s">
        <v>21</v>
      </c>
      <c r="E22" s="76"/>
      <c r="F22" s="76" t="s">
        <v>360</v>
      </c>
      <c r="G22" s="80" t="s">
        <v>361</v>
      </c>
      <c r="H22" s="87">
        <v>1</v>
      </c>
      <c r="I22" s="79" t="s">
        <v>62</v>
      </c>
      <c r="J22" s="88">
        <v>0</v>
      </c>
      <c r="K22" s="88">
        <v>0</v>
      </c>
      <c r="L22" s="88">
        <v>0</v>
      </c>
      <c r="M22" s="88">
        <v>0</v>
      </c>
      <c r="N22" s="5">
        <f t="shared" si="0"/>
        <v>0</v>
      </c>
      <c r="O22" s="58"/>
    </row>
    <row r="23" spans="1:15" s="59" customFormat="1" ht="51">
      <c r="A23" s="126" t="s">
        <v>362</v>
      </c>
      <c r="B23" s="126" t="s">
        <v>363</v>
      </c>
      <c r="C23" s="81" t="s">
        <v>364</v>
      </c>
      <c r="D23" s="72" t="s">
        <v>20</v>
      </c>
      <c r="E23" s="87" t="s">
        <v>91</v>
      </c>
      <c r="F23" s="87" t="s">
        <v>365</v>
      </c>
      <c r="G23" s="81" t="s">
        <v>366</v>
      </c>
      <c r="H23" s="87">
        <v>10</v>
      </c>
      <c r="I23" s="90" t="s">
        <v>24</v>
      </c>
      <c r="J23" s="88">
        <v>0</v>
      </c>
      <c r="K23" s="88">
        <v>0</v>
      </c>
      <c r="L23" s="88">
        <v>0</v>
      </c>
      <c r="M23" s="88">
        <v>0</v>
      </c>
      <c r="N23" s="5">
        <f t="shared" si="0"/>
        <v>0</v>
      </c>
      <c r="O23" s="58"/>
    </row>
    <row r="24" spans="1:15" s="59" customFormat="1" ht="76.5">
      <c r="A24" s="126"/>
      <c r="B24" s="126"/>
      <c r="C24" s="81" t="s">
        <v>367</v>
      </c>
      <c r="D24" s="67" t="s">
        <v>112</v>
      </c>
      <c r="E24" s="17"/>
      <c r="F24" s="17" t="s">
        <v>368</v>
      </c>
      <c r="G24" s="84" t="s">
        <v>369</v>
      </c>
      <c r="H24" s="87">
        <v>8</v>
      </c>
      <c r="I24" s="90" t="s">
        <v>24</v>
      </c>
      <c r="J24" s="88">
        <v>0</v>
      </c>
      <c r="K24" s="88">
        <v>0</v>
      </c>
      <c r="L24" s="88">
        <v>560</v>
      </c>
      <c r="M24" s="88">
        <v>0</v>
      </c>
      <c r="N24" s="5">
        <f t="shared" si="0"/>
        <v>560</v>
      </c>
      <c r="O24" s="58"/>
    </row>
    <row r="25" spans="1:15" s="59" customFormat="1" ht="204">
      <c r="A25" s="126"/>
      <c r="B25" s="55" t="s">
        <v>370</v>
      </c>
      <c r="C25" s="81" t="s">
        <v>371</v>
      </c>
      <c r="D25" s="72" t="s">
        <v>20</v>
      </c>
      <c r="E25" s="87" t="s">
        <v>87</v>
      </c>
      <c r="F25" s="87" t="s">
        <v>372</v>
      </c>
      <c r="G25" s="81" t="s">
        <v>373</v>
      </c>
      <c r="H25" s="87">
        <v>10</v>
      </c>
      <c r="I25" s="90" t="s">
        <v>24</v>
      </c>
      <c r="J25" s="88">
        <v>0</v>
      </c>
      <c r="K25" s="88">
        <v>0</v>
      </c>
      <c r="L25" s="88">
        <v>10000</v>
      </c>
      <c r="M25" s="88">
        <v>0</v>
      </c>
      <c r="N25" s="5">
        <f t="shared" si="0"/>
        <v>10000</v>
      </c>
      <c r="O25" s="58"/>
    </row>
    <row r="26" spans="1:15" ht="19.5" customHeight="1">
      <c r="A26" s="125" t="s">
        <v>163</v>
      </c>
      <c r="B26" s="125"/>
      <c r="C26" s="125"/>
      <c r="D26" s="125"/>
      <c r="E26" s="125"/>
      <c r="F26" s="125"/>
      <c r="G26" s="125"/>
      <c r="H26" s="125"/>
      <c r="I26" s="125"/>
      <c r="J26" s="92">
        <f>SUM(J6:J25)</f>
        <v>45892.639999999999</v>
      </c>
    </row>
  </sheetData>
  <mergeCells count="11">
    <mergeCell ref="A26:I26"/>
    <mergeCell ref="B21:B22"/>
    <mergeCell ref="A23:A25"/>
    <mergeCell ref="B23:B24"/>
    <mergeCell ref="B6:B7"/>
    <mergeCell ref="B8:B15"/>
    <mergeCell ref="B16:B17"/>
    <mergeCell ref="A18:A20"/>
    <mergeCell ref="B18:B19"/>
    <mergeCell ref="A6:A17"/>
    <mergeCell ref="A21:A22"/>
  </mergeCells>
  <pageMargins left="0.39370078740157483" right="0.23622047244094491" top="0.39370078740157483" bottom="0.35433070866141736" header="0.31496062992125984" footer="0.31496062992125984"/>
  <pageSetup paperSize="8" scale="83"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B3A0D-6882-4FE1-91F2-49E519EAACA4}">
  <sheetPr>
    <tabColor rgb="FF7030A0"/>
  </sheetPr>
  <dimension ref="A1:N21"/>
  <sheetViews>
    <sheetView zoomScale="95" zoomScaleNormal="95" workbookViewId="0"/>
  </sheetViews>
  <sheetFormatPr defaultRowHeight="12.75"/>
  <cols>
    <col min="1" max="1" width="8" style="58" customWidth="1"/>
    <col min="2" max="2" width="15" style="60" customWidth="1"/>
    <col min="3" max="3" width="30.85546875" style="58" customWidth="1"/>
    <col min="4" max="4" width="12.140625" style="60" customWidth="1"/>
    <col min="5" max="5" width="15.28515625" style="60" customWidth="1"/>
    <col min="6" max="6" width="14.7109375" style="60" customWidth="1"/>
    <col min="7" max="7" width="71.85546875" style="60" customWidth="1"/>
    <col min="8" max="9" width="12.5703125" style="58" customWidth="1"/>
    <col min="10" max="10" width="11.42578125" style="58" customWidth="1"/>
    <col min="11" max="14" width="10.42578125" style="58" customWidth="1"/>
    <col min="15" max="16384" width="9.140625" style="58"/>
  </cols>
  <sheetData>
    <row r="1" spans="1:14" s="49" customFormat="1">
      <c r="A1" s="48" t="s">
        <v>0</v>
      </c>
      <c r="B1" s="61"/>
      <c r="D1" s="51"/>
      <c r="E1" s="51"/>
      <c r="F1" s="51"/>
      <c r="G1" s="51"/>
    </row>
    <row r="2" spans="1:14" s="49" customFormat="1">
      <c r="A2" s="50" t="s">
        <v>1</v>
      </c>
      <c r="B2" s="62"/>
      <c r="C2" s="48"/>
      <c r="D2" s="51"/>
      <c r="E2" s="51"/>
      <c r="F2" s="51"/>
      <c r="G2" s="51"/>
    </row>
    <row r="3" spans="1:14" s="49" customFormat="1">
      <c r="A3" s="48" t="s">
        <v>374</v>
      </c>
      <c r="B3" s="61"/>
      <c r="D3" s="51"/>
      <c r="E3" s="51"/>
      <c r="F3" s="51"/>
      <c r="G3" s="51"/>
    </row>
    <row r="5" spans="1:14" ht="63.75">
      <c r="A5" s="28" t="s">
        <v>3</v>
      </c>
      <c r="B5" s="28" t="s">
        <v>165</v>
      </c>
      <c r="C5" s="28" t="s">
        <v>5</v>
      </c>
      <c r="D5" s="28" t="s">
        <v>6</v>
      </c>
      <c r="E5" s="28" t="s">
        <v>7</v>
      </c>
      <c r="F5" s="42" t="s">
        <v>8</v>
      </c>
      <c r="G5" s="3" t="s">
        <v>9</v>
      </c>
      <c r="H5" s="3" t="s">
        <v>10</v>
      </c>
      <c r="I5" s="3" t="s">
        <v>11</v>
      </c>
      <c r="J5" s="4" t="s">
        <v>12</v>
      </c>
      <c r="K5" s="4" t="s">
        <v>13</v>
      </c>
      <c r="L5" s="4" t="s">
        <v>14</v>
      </c>
      <c r="M5" s="4" t="s">
        <v>15</v>
      </c>
      <c r="N5" s="4" t="s">
        <v>16</v>
      </c>
    </row>
    <row r="6" spans="1:14" ht="63.75">
      <c r="A6" s="126" t="s">
        <v>375</v>
      </c>
      <c r="B6" s="126" t="s">
        <v>376</v>
      </c>
      <c r="C6" s="81" t="s">
        <v>377</v>
      </c>
      <c r="D6" s="76" t="s">
        <v>21</v>
      </c>
      <c r="E6" s="76" t="s">
        <v>378</v>
      </c>
      <c r="F6" s="76" t="s">
        <v>379</v>
      </c>
      <c r="G6" s="89" t="s">
        <v>380</v>
      </c>
      <c r="H6" s="87" t="s">
        <v>74</v>
      </c>
      <c r="I6" s="90" t="s">
        <v>24</v>
      </c>
      <c r="J6" s="88">
        <v>0</v>
      </c>
      <c r="K6" s="88">
        <v>0</v>
      </c>
      <c r="L6" s="88">
        <v>0</v>
      </c>
      <c r="M6" s="88">
        <v>0</v>
      </c>
      <c r="N6" s="5">
        <f>SUM(J6:M6)</f>
        <v>0</v>
      </c>
    </row>
    <row r="7" spans="1:14" ht="38.25">
      <c r="A7" s="126"/>
      <c r="B7" s="126"/>
      <c r="C7" s="80" t="s">
        <v>381</v>
      </c>
      <c r="D7" s="76" t="s">
        <v>21</v>
      </c>
      <c r="E7" s="76" t="s">
        <v>378</v>
      </c>
      <c r="F7" s="76" t="s">
        <v>382</v>
      </c>
      <c r="G7" s="89" t="s">
        <v>383</v>
      </c>
      <c r="H7" s="87">
        <v>0</v>
      </c>
      <c r="I7" s="79" t="s">
        <v>62</v>
      </c>
      <c r="J7" s="88">
        <v>0</v>
      </c>
      <c r="K7" s="88">
        <v>0</v>
      </c>
      <c r="L7" s="88">
        <v>0</v>
      </c>
      <c r="M7" s="88">
        <v>0</v>
      </c>
      <c r="N7" s="5">
        <f>SUM(J7:M7)</f>
        <v>0</v>
      </c>
    </row>
    <row r="8" spans="1:14" ht="140.25">
      <c r="A8" s="126"/>
      <c r="B8" s="134" t="s">
        <v>384</v>
      </c>
      <c r="C8" s="81" t="s">
        <v>385</v>
      </c>
      <c r="D8" s="76" t="s">
        <v>21</v>
      </c>
      <c r="E8" s="76"/>
      <c r="F8" s="76" t="s">
        <v>386</v>
      </c>
      <c r="G8" s="89" t="s">
        <v>387</v>
      </c>
      <c r="H8" s="87">
        <v>1470</v>
      </c>
      <c r="I8" s="90" t="s">
        <v>24</v>
      </c>
      <c r="J8" s="88">
        <v>0</v>
      </c>
      <c r="K8" s="88">
        <v>0</v>
      </c>
      <c r="L8" s="88">
        <v>0</v>
      </c>
      <c r="M8" s="88">
        <v>0</v>
      </c>
      <c r="N8" s="5">
        <f>SUM(J8:M8)</f>
        <v>0</v>
      </c>
    </row>
    <row r="9" spans="1:14" ht="38.25">
      <c r="A9" s="126"/>
      <c r="B9" s="134"/>
      <c r="C9" s="81" t="s">
        <v>388</v>
      </c>
      <c r="D9" s="76" t="s">
        <v>21</v>
      </c>
      <c r="E9" s="76"/>
      <c r="F9" s="76" t="s">
        <v>389</v>
      </c>
      <c r="G9" s="89" t="s">
        <v>390</v>
      </c>
      <c r="H9" s="87">
        <v>0</v>
      </c>
      <c r="I9" s="79" t="s">
        <v>62</v>
      </c>
      <c r="J9" s="88">
        <v>0</v>
      </c>
      <c r="K9" s="88">
        <v>0</v>
      </c>
      <c r="L9" s="88">
        <v>0</v>
      </c>
      <c r="M9" s="88">
        <v>0</v>
      </c>
      <c r="N9" s="5">
        <f t="shared" ref="N9:N20" si="0">SUM(J9:M9)</f>
        <v>0</v>
      </c>
    </row>
    <row r="10" spans="1:14" ht="92.25" customHeight="1">
      <c r="A10" s="126"/>
      <c r="B10" s="134"/>
      <c r="C10" s="81" t="s">
        <v>391</v>
      </c>
      <c r="D10" s="76" t="s">
        <v>21</v>
      </c>
      <c r="E10" s="76" t="s">
        <v>392</v>
      </c>
      <c r="F10" s="76" t="s">
        <v>393</v>
      </c>
      <c r="G10" s="89" t="s">
        <v>394</v>
      </c>
      <c r="H10" s="87">
        <v>264</v>
      </c>
      <c r="I10" s="90" t="s">
        <v>24</v>
      </c>
      <c r="J10" s="88">
        <v>0</v>
      </c>
      <c r="K10" s="88">
        <v>0</v>
      </c>
      <c r="L10" s="88">
        <v>0</v>
      </c>
      <c r="M10" s="88">
        <v>0</v>
      </c>
      <c r="N10" s="5">
        <f t="shared" si="0"/>
        <v>0</v>
      </c>
    </row>
    <row r="11" spans="1:14" ht="38.25">
      <c r="A11" s="126" t="s">
        <v>395</v>
      </c>
      <c r="B11" s="134" t="s">
        <v>396</v>
      </c>
      <c r="C11" s="81" t="s">
        <v>397</v>
      </c>
      <c r="D11" s="71" t="s">
        <v>398</v>
      </c>
      <c r="E11" s="87" t="s">
        <v>399</v>
      </c>
      <c r="F11" s="87" t="s">
        <v>400</v>
      </c>
      <c r="G11" s="83" t="s">
        <v>401</v>
      </c>
      <c r="H11" s="87">
        <v>1</v>
      </c>
      <c r="I11" s="90" t="s">
        <v>24</v>
      </c>
      <c r="J11" s="88" t="s">
        <v>42</v>
      </c>
      <c r="K11" s="88" t="s">
        <v>42</v>
      </c>
      <c r="L11" s="88">
        <v>300</v>
      </c>
      <c r="M11" s="88" t="s">
        <v>42</v>
      </c>
      <c r="N11" s="5">
        <v>300</v>
      </c>
    </row>
    <row r="12" spans="1:14" ht="38.25">
      <c r="A12" s="126"/>
      <c r="B12" s="134"/>
      <c r="C12" s="81" t="s">
        <v>402</v>
      </c>
      <c r="D12" s="71" t="s">
        <v>398</v>
      </c>
      <c r="E12" s="87" t="s">
        <v>281</v>
      </c>
      <c r="F12" s="87" t="s">
        <v>403</v>
      </c>
      <c r="G12" s="83" t="s">
        <v>404</v>
      </c>
      <c r="H12" s="87">
        <v>1</v>
      </c>
      <c r="I12" s="90" t="s">
        <v>24</v>
      </c>
      <c r="J12" s="88" t="s">
        <v>42</v>
      </c>
      <c r="K12" s="88" t="s">
        <v>42</v>
      </c>
      <c r="L12" s="88" t="s">
        <v>42</v>
      </c>
      <c r="M12" s="88" t="s">
        <v>42</v>
      </c>
      <c r="N12" s="75" t="s">
        <v>42</v>
      </c>
    </row>
    <row r="13" spans="1:14" ht="102">
      <c r="A13" s="126"/>
      <c r="B13" s="134" t="s">
        <v>405</v>
      </c>
      <c r="C13" s="81" t="s">
        <v>406</v>
      </c>
      <c r="D13" s="76" t="s">
        <v>21</v>
      </c>
      <c r="E13" s="76" t="s">
        <v>407</v>
      </c>
      <c r="F13" s="76" t="s">
        <v>408</v>
      </c>
      <c r="G13" s="89" t="s">
        <v>409</v>
      </c>
      <c r="H13" s="87">
        <v>9</v>
      </c>
      <c r="I13" s="90" t="s">
        <v>24</v>
      </c>
      <c r="J13" s="52">
        <v>35354</v>
      </c>
      <c r="K13" s="88">
        <v>0</v>
      </c>
      <c r="L13" s="88">
        <v>0</v>
      </c>
      <c r="M13" s="88">
        <v>0</v>
      </c>
      <c r="N13" s="5">
        <f t="shared" si="0"/>
        <v>35354</v>
      </c>
    </row>
    <row r="14" spans="1:14" ht="153">
      <c r="A14" s="126"/>
      <c r="B14" s="134"/>
      <c r="C14" s="81" t="s">
        <v>410</v>
      </c>
      <c r="D14" s="76" t="s">
        <v>411</v>
      </c>
      <c r="E14" s="76" t="s">
        <v>407</v>
      </c>
      <c r="F14" s="76" t="s">
        <v>412</v>
      </c>
      <c r="G14" s="89" t="s">
        <v>413</v>
      </c>
      <c r="H14" s="87">
        <v>19</v>
      </c>
      <c r="I14" s="90" t="s">
        <v>24</v>
      </c>
      <c r="J14" s="52">
        <v>27690</v>
      </c>
      <c r="K14" s="88">
        <v>0</v>
      </c>
      <c r="L14" s="88">
        <v>0</v>
      </c>
      <c r="M14" s="88">
        <v>0</v>
      </c>
      <c r="N14" s="5">
        <f t="shared" si="0"/>
        <v>27690</v>
      </c>
    </row>
    <row r="15" spans="1:14" ht="71.25">
      <c r="A15" s="126"/>
      <c r="B15" s="124" t="s">
        <v>414</v>
      </c>
      <c r="C15" s="81" t="s">
        <v>415</v>
      </c>
      <c r="D15" s="76" t="s">
        <v>21</v>
      </c>
      <c r="E15" s="76" t="s">
        <v>416</v>
      </c>
      <c r="F15" s="76" t="s">
        <v>417</v>
      </c>
      <c r="G15" s="89" t="s">
        <v>418</v>
      </c>
      <c r="H15" s="87">
        <v>204</v>
      </c>
      <c r="I15" s="90" t="s">
        <v>24</v>
      </c>
      <c r="J15" s="88">
        <v>634194</v>
      </c>
      <c r="K15" s="88">
        <v>0</v>
      </c>
      <c r="L15" s="88">
        <v>0</v>
      </c>
      <c r="M15" s="88">
        <v>0</v>
      </c>
      <c r="N15" s="5">
        <f t="shared" si="0"/>
        <v>634194</v>
      </c>
    </row>
    <row r="16" spans="1:14" ht="114.75">
      <c r="A16" s="126"/>
      <c r="B16" s="134" t="s">
        <v>419</v>
      </c>
      <c r="C16" s="81" t="s">
        <v>420</v>
      </c>
      <c r="D16" s="76" t="s">
        <v>21</v>
      </c>
      <c r="E16" s="76" t="s">
        <v>281</v>
      </c>
      <c r="F16" s="76" t="s">
        <v>421</v>
      </c>
      <c r="G16" s="89" t="s">
        <v>422</v>
      </c>
      <c r="H16" s="87">
        <v>10</v>
      </c>
      <c r="I16" s="90" t="s">
        <v>24</v>
      </c>
      <c r="J16" s="88">
        <v>8197</v>
      </c>
      <c r="K16" s="88">
        <v>230</v>
      </c>
      <c r="L16" s="88">
        <v>0</v>
      </c>
      <c r="M16" s="88">
        <v>0</v>
      </c>
      <c r="N16" s="5">
        <f t="shared" si="0"/>
        <v>8427</v>
      </c>
    </row>
    <row r="17" spans="1:14" ht="114.75">
      <c r="A17" s="126"/>
      <c r="B17" s="134"/>
      <c r="C17" s="80" t="s">
        <v>423</v>
      </c>
      <c r="D17" s="65" t="s">
        <v>99</v>
      </c>
      <c r="E17" s="76" t="s">
        <v>108</v>
      </c>
      <c r="F17" s="76" t="s">
        <v>424</v>
      </c>
      <c r="G17" s="89" t="s">
        <v>425</v>
      </c>
      <c r="H17" s="87">
        <v>60</v>
      </c>
      <c r="I17" s="90" t="s">
        <v>24</v>
      </c>
      <c r="J17" s="88">
        <v>0</v>
      </c>
      <c r="K17" s="88">
        <v>0</v>
      </c>
      <c r="L17" s="88">
        <v>0</v>
      </c>
      <c r="M17" s="88">
        <v>0</v>
      </c>
      <c r="N17" s="5">
        <f t="shared" si="0"/>
        <v>0</v>
      </c>
    </row>
    <row r="18" spans="1:14" ht="124.5" customHeight="1">
      <c r="A18" s="126"/>
      <c r="B18" s="134"/>
      <c r="C18" s="81" t="s">
        <v>426</v>
      </c>
      <c r="D18" s="64" t="s">
        <v>309</v>
      </c>
      <c r="E18" s="87" t="s">
        <v>427</v>
      </c>
      <c r="F18" s="76" t="s">
        <v>428</v>
      </c>
      <c r="G18" s="83" t="s">
        <v>429</v>
      </c>
      <c r="H18" s="87" t="s">
        <v>430</v>
      </c>
      <c r="I18" s="90" t="s">
        <v>24</v>
      </c>
      <c r="J18" s="88">
        <v>0</v>
      </c>
      <c r="K18" s="88">
        <v>0</v>
      </c>
      <c r="L18" s="88">
        <v>487</v>
      </c>
      <c r="M18" s="88">
        <v>1000</v>
      </c>
      <c r="N18" s="5">
        <f t="shared" si="0"/>
        <v>1487</v>
      </c>
    </row>
    <row r="19" spans="1:14" ht="51">
      <c r="A19" s="126"/>
      <c r="B19" s="134"/>
      <c r="C19" s="81" t="s">
        <v>431</v>
      </c>
      <c r="D19" s="73" t="s">
        <v>32</v>
      </c>
      <c r="E19" s="87"/>
      <c r="F19" s="87" t="s">
        <v>432</v>
      </c>
      <c r="G19" s="83" t="s">
        <v>433</v>
      </c>
      <c r="H19" s="87"/>
      <c r="I19" s="90" t="s">
        <v>24</v>
      </c>
      <c r="J19" s="52">
        <v>0</v>
      </c>
      <c r="K19" s="47">
        <v>0</v>
      </c>
      <c r="L19" s="15">
        <v>515</v>
      </c>
      <c r="M19" s="15">
        <v>585</v>
      </c>
      <c r="N19" s="5">
        <f t="shared" si="0"/>
        <v>1100</v>
      </c>
    </row>
    <row r="20" spans="1:14" ht="51">
      <c r="A20" s="126"/>
      <c r="B20" s="134"/>
      <c r="C20" s="81" t="s">
        <v>434</v>
      </c>
      <c r="D20" s="73" t="s">
        <v>32</v>
      </c>
      <c r="E20" s="87" t="s">
        <v>435</v>
      </c>
      <c r="F20" s="87" t="s">
        <v>436</v>
      </c>
      <c r="G20" s="83" t="s">
        <v>437</v>
      </c>
      <c r="H20" s="87"/>
      <c r="I20" s="90" t="s">
        <v>24</v>
      </c>
      <c r="J20" s="52">
        <v>0</v>
      </c>
      <c r="K20" s="47">
        <v>0</v>
      </c>
      <c r="L20" s="15">
        <v>4715</v>
      </c>
      <c r="M20" s="15">
        <v>585</v>
      </c>
      <c r="N20" s="5">
        <f t="shared" si="0"/>
        <v>5300</v>
      </c>
    </row>
    <row r="21" spans="1:14" ht="21.75" customHeight="1">
      <c r="A21" s="125" t="s">
        <v>163</v>
      </c>
      <c r="B21" s="125"/>
      <c r="C21" s="125"/>
      <c r="D21" s="125"/>
      <c r="E21" s="125"/>
      <c r="F21" s="125"/>
      <c r="G21" s="125"/>
      <c r="H21" s="125"/>
      <c r="I21" s="125"/>
      <c r="J21" s="92">
        <f>SUM(J6:J20)</f>
        <v>705435</v>
      </c>
      <c r="N21" s="91"/>
    </row>
  </sheetData>
  <mergeCells count="8">
    <mergeCell ref="A21:I21"/>
    <mergeCell ref="A6:A10"/>
    <mergeCell ref="B6:B7"/>
    <mergeCell ref="B8:B10"/>
    <mergeCell ref="A11:A20"/>
    <mergeCell ref="B11:B12"/>
    <mergeCell ref="B13:B14"/>
    <mergeCell ref="B16:B20"/>
  </mergeCells>
  <pageMargins left="0.39370078740157483" right="0.23622047244094491" top="0.39370078740157483" bottom="0.39370078740157483" header="0.31496062992125984" footer="0.31496062992125984"/>
  <pageSetup paperSize="8" scale="83"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718D6-F126-44B1-A0A6-14E73323F8D2}">
  <dimension ref="A1:G102"/>
  <sheetViews>
    <sheetView topLeftCell="A25" workbookViewId="0">
      <selection activeCell="A52" sqref="A52"/>
    </sheetView>
  </sheetViews>
  <sheetFormatPr defaultRowHeight="12.75"/>
  <cols>
    <col min="1" max="1" width="34.140625" style="94" customWidth="1"/>
    <col min="2" max="2" width="15.42578125" style="99" customWidth="1"/>
    <col min="3" max="3" width="15.42578125" style="94" customWidth="1"/>
    <col min="4" max="5" width="15.5703125" style="94" customWidth="1"/>
    <col min="6" max="6" width="9.140625" style="94"/>
    <col min="7" max="8" width="26.42578125" style="94" customWidth="1"/>
    <col min="9" max="16384" width="9.140625" style="94"/>
  </cols>
  <sheetData>
    <row r="1" spans="1:7">
      <c r="A1" s="107" t="s">
        <v>438</v>
      </c>
    </row>
    <row r="2" spans="1:7">
      <c r="A2" s="97"/>
    </row>
    <row r="3" spans="1:7" ht="38.25">
      <c r="A3" s="102" t="s">
        <v>439</v>
      </c>
      <c r="B3" s="104" t="s">
        <v>440</v>
      </c>
      <c r="C3" s="104" t="s">
        <v>441</v>
      </c>
      <c r="D3" s="104" t="s">
        <v>442</v>
      </c>
      <c r="E3" s="104" t="s">
        <v>443</v>
      </c>
    </row>
    <row r="4" spans="1:7">
      <c r="A4" s="103" t="s">
        <v>444</v>
      </c>
      <c r="B4" s="100">
        <v>32</v>
      </c>
      <c r="C4" s="100">
        <v>29</v>
      </c>
      <c r="D4" s="100">
        <v>3</v>
      </c>
      <c r="E4" s="105">
        <f>C4/B4</f>
        <v>0.90625</v>
      </c>
    </row>
    <row r="5" spans="1:7">
      <c r="A5" s="103" t="s">
        <v>445</v>
      </c>
      <c r="B5" s="100">
        <v>11</v>
      </c>
      <c r="C5" s="100">
        <v>7</v>
      </c>
      <c r="D5" s="100">
        <v>4</v>
      </c>
      <c r="E5" s="105">
        <f t="shared" ref="E5:E8" si="0">C5/B5</f>
        <v>0.63636363636363635</v>
      </c>
    </row>
    <row r="6" spans="1:7">
      <c r="A6" s="103" t="s">
        <v>446</v>
      </c>
      <c r="B6" s="100">
        <v>19</v>
      </c>
      <c r="C6" s="100">
        <v>17</v>
      </c>
      <c r="D6" s="100">
        <v>2</v>
      </c>
      <c r="E6" s="105">
        <f t="shared" si="0"/>
        <v>0.89473684210526316</v>
      </c>
    </row>
    <row r="7" spans="1:7">
      <c r="A7" s="103" t="s">
        <v>447</v>
      </c>
      <c r="B7" s="100">
        <v>20</v>
      </c>
      <c r="C7" s="100">
        <v>13</v>
      </c>
      <c r="D7" s="100">
        <v>7</v>
      </c>
      <c r="E7" s="105">
        <f t="shared" si="0"/>
        <v>0.65</v>
      </c>
    </row>
    <row r="8" spans="1:7">
      <c r="A8" s="103" t="s">
        <v>448</v>
      </c>
      <c r="B8" s="100">
        <v>15</v>
      </c>
      <c r="C8" s="100">
        <v>13</v>
      </c>
      <c r="D8" s="100">
        <v>2</v>
      </c>
      <c r="E8" s="105">
        <f t="shared" si="0"/>
        <v>0.8666666666666667</v>
      </c>
    </row>
    <row r="9" spans="1:7">
      <c r="A9" s="108" t="s">
        <v>449</v>
      </c>
      <c r="B9" s="109">
        <f>SUM(B4:B8)</f>
        <v>97</v>
      </c>
      <c r="C9" s="109">
        <f t="shared" ref="C9:D9" si="1">SUM(C4:C8)</f>
        <v>79</v>
      </c>
      <c r="D9" s="109">
        <f t="shared" si="1"/>
        <v>18</v>
      </c>
      <c r="E9" s="110">
        <f>C9/B9</f>
        <v>0.81443298969072164</v>
      </c>
    </row>
    <row r="11" spans="1:7">
      <c r="A11" s="98" t="s">
        <v>450</v>
      </c>
      <c r="G11" s="98" t="s">
        <v>451</v>
      </c>
    </row>
    <row r="22" spans="1:4">
      <c r="B22" s="94"/>
    </row>
    <row r="23" spans="1:4">
      <c r="B23" s="94"/>
    </row>
    <row r="24" spans="1:4">
      <c r="B24" s="94"/>
    </row>
    <row r="25" spans="1:4">
      <c r="B25" s="94"/>
    </row>
    <row r="26" spans="1:4">
      <c r="B26" s="94"/>
    </row>
    <row r="27" spans="1:4">
      <c r="B27" s="94"/>
    </row>
    <row r="32" spans="1:4" ht="51" customHeight="1">
      <c r="A32" s="95" t="s">
        <v>439</v>
      </c>
      <c r="B32" s="104" t="s">
        <v>452</v>
      </c>
      <c r="D32" s="106" t="s">
        <v>453</v>
      </c>
    </row>
    <row r="33" spans="1:2">
      <c r="A33" s="96" t="s">
        <v>444</v>
      </c>
      <c r="B33" s="101">
        <v>453395</v>
      </c>
    </row>
    <row r="34" spans="1:2">
      <c r="A34" s="96" t="s">
        <v>445</v>
      </c>
      <c r="B34" s="101">
        <v>20135</v>
      </c>
    </row>
    <row r="35" spans="1:2">
      <c r="A35" s="96" t="s">
        <v>446</v>
      </c>
      <c r="B35" s="101">
        <v>7235</v>
      </c>
    </row>
    <row r="36" spans="1:2">
      <c r="A36" s="96" t="s">
        <v>447</v>
      </c>
      <c r="B36" s="101">
        <v>45893</v>
      </c>
    </row>
    <row r="37" spans="1:2">
      <c r="A37" s="96" t="s">
        <v>448</v>
      </c>
      <c r="B37" s="101">
        <v>705435</v>
      </c>
    </row>
    <row r="38" spans="1:2">
      <c r="A38" s="108" t="s">
        <v>449</v>
      </c>
      <c r="B38" s="111">
        <f>SUM(B33:B37)</f>
        <v>1232093</v>
      </c>
    </row>
    <row r="50" spans="1:3" ht="25.5">
      <c r="A50" s="112" t="s">
        <v>454</v>
      </c>
      <c r="B50" s="113">
        <f>B51+B66+B79+B97</f>
        <v>3140413</v>
      </c>
      <c r="C50" s="114" t="s">
        <v>455</v>
      </c>
    </row>
    <row r="51" spans="1:3" ht="25.5">
      <c r="A51" s="115" t="s">
        <v>456</v>
      </c>
      <c r="B51" s="116">
        <f>B52+B53+B55+B56+B57+B58+B61</f>
        <v>95973</v>
      </c>
      <c r="C51" s="121" t="s">
        <v>455</v>
      </c>
    </row>
    <row r="52" spans="1:3" ht="24">
      <c r="A52" s="118" t="s">
        <v>457</v>
      </c>
      <c r="B52" s="119">
        <v>7160</v>
      </c>
      <c r="C52" s="117" t="s">
        <v>455</v>
      </c>
    </row>
    <row r="53" spans="1:3" ht="24">
      <c r="A53" s="118" t="s">
        <v>458</v>
      </c>
      <c r="B53" s="119">
        <v>857</v>
      </c>
      <c r="C53" s="117" t="s">
        <v>455</v>
      </c>
    </row>
    <row r="54" spans="1:3" ht="36">
      <c r="A54" s="118" t="s">
        <v>459</v>
      </c>
      <c r="B54" s="77"/>
      <c r="C54" s="117"/>
    </row>
    <row r="55" spans="1:3" ht="24">
      <c r="A55" s="120" t="s">
        <v>460</v>
      </c>
      <c r="B55" s="119">
        <v>30000</v>
      </c>
      <c r="C55" s="117" t="s">
        <v>455</v>
      </c>
    </row>
    <row r="56" spans="1:3" ht="24">
      <c r="A56" s="120" t="s">
        <v>461</v>
      </c>
      <c r="B56" s="119">
        <v>24118</v>
      </c>
      <c r="C56" s="117" t="s">
        <v>455</v>
      </c>
    </row>
    <row r="57" spans="1:3">
      <c r="A57" s="118" t="s">
        <v>462</v>
      </c>
      <c r="B57" s="119">
        <v>8915</v>
      </c>
      <c r="C57" s="117" t="s">
        <v>455</v>
      </c>
    </row>
    <row r="58" spans="1:3">
      <c r="A58" s="118" t="s">
        <v>463</v>
      </c>
      <c r="B58" s="119">
        <v>18466</v>
      </c>
      <c r="C58" s="117" t="s">
        <v>455</v>
      </c>
    </row>
    <row r="59" spans="1:3" ht="24">
      <c r="A59" s="118" t="s">
        <v>464</v>
      </c>
      <c r="B59" s="119">
        <v>6906</v>
      </c>
      <c r="C59" s="117" t="s">
        <v>465</v>
      </c>
    </row>
    <row r="60" spans="1:3" ht="24">
      <c r="A60" s="118" t="s">
        <v>466</v>
      </c>
      <c r="B60" s="119">
        <v>8796</v>
      </c>
      <c r="C60" s="117" t="s">
        <v>465</v>
      </c>
    </row>
    <row r="61" spans="1:3" ht="24">
      <c r="A61" s="118" t="s">
        <v>467</v>
      </c>
      <c r="B61" s="119">
        <v>6457</v>
      </c>
      <c r="C61" s="117" t="s">
        <v>455</v>
      </c>
    </row>
    <row r="62" spans="1:3" ht="24">
      <c r="A62" s="118" t="s">
        <v>468</v>
      </c>
      <c r="B62" s="119">
        <v>877</v>
      </c>
      <c r="C62" s="117" t="s">
        <v>465</v>
      </c>
    </row>
    <row r="63" spans="1:3" ht="24">
      <c r="A63" s="118" t="s">
        <v>469</v>
      </c>
      <c r="B63" s="119">
        <v>322</v>
      </c>
      <c r="C63" s="117" t="s">
        <v>465</v>
      </c>
    </row>
    <row r="64" spans="1:3" ht="24">
      <c r="A64" s="118" t="s">
        <v>470</v>
      </c>
      <c r="B64" s="119">
        <v>747</v>
      </c>
      <c r="C64" s="117" t="s">
        <v>465</v>
      </c>
    </row>
    <row r="65" spans="1:3" ht="15">
      <c r="A65" s="77"/>
      <c r="B65" s="77"/>
      <c r="C65" s="77"/>
    </row>
    <row r="66" spans="1:3">
      <c r="A66" s="115" t="s">
        <v>471</v>
      </c>
      <c r="B66" s="116">
        <f>B68+B69+B72+B73+B77</f>
        <v>2920972</v>
      </c>
      <c r="C66" s="121" t="s">
        <v>455</v>
      </c>
    </row>
    <row r="67" spans="1:3" ht="15">
      <c r="A67" s="118" t="s">
        <v>472</v>
      </c>
      <c r="B67" s="77"/>
      <c r="C67" s="77"/>
    </row>
    <row r="68" spans="1:3">
      <c r="A68" s="120" t="s">
        <v>473</v>
      </c>
      <c r="B68" s="119">
        <v>2147851</v>
      </c>
      <c r="C68" s="117" t="s">
        <v>455</v>
      </c>
    </row>
    <row r="69" spans="1:3">
      <c r="A69" s="120" t="s">
        <v>474</v>
      </c>
      <c r="B69" s="119">
        <v>387054</v>
      </c>
      <c r="C69" s="117" t="s">
        <v>455</v>
      </c>
    </row>
    <row r="70" spans="1:3" ht="24">
      <c r="A70" s="120" t="s">
        <v>475</v>
      </c>
      <c r="B70" s="119">
        <v>277385</v>
      </c>
      <c r="C70" s="117" t="s">
        <v>476</v>
      </c>
    </row>
    <row r="71" spans="1:3" ht="15">
      <c r="A71" s="118" t="s">
        <v>477</v>
      </c>
      <c r="B71" s="77"/>
      <c r="C71" s="77"/>
    </row>
    <row r="72" spans="1:3">
      <c r="A72" s="120" t="s">
        <v>473</v>
      </c>
      <c r="B72" s="119">
        <v>318371</v>
      </c>
      <c r="C72" s="117" t="s">
        <v>455</v>
      </c>
    </row>
    <row r="73" spans="1:3">
      <c r="A73" s="120" t="s">
        <v>478</v>
      </c>
      <c r="B73" s="119">
        <v>31347</v>
      </c>
      <c r="C73" s="117" t="s">
        <v>455</v>
      </c>
    </row>
    <row r="74" spans="1:3" ht="24">
      <c r="A74" s="120" t="s">
        <v>479</v>
      </c>
      <c r="B74" s="119">
        <v>536611</v>
      </c>
      <c r="C74" s="117" t="s">
        <v>480</v>
      </c>
    </row>
    <row r="75" spans="1:3" ht="24">
      <c r="A75" s="120" t="s">
        <v>481</v>
      </c>
      <c r="B75" s="119">
        <v>614582</v>
      </c>
      <c r="C75" s="117" t="s">
        <v>476</v>
      </c>
    </row>
    <row r="76" spans="1:3" ht="24">
      <c r="A76" s="120" t="s">
        <v>482</v>
      </c>
      <c r="B76" s="119">
        <v>72732</v>
      </c>
      <c r="C76" s="117" t="s">
        <v>480</v>
      </c>
    </row>
    <row r="77" spans="1:3">
      <c r="A77" s="118" t="s">
        <v>483</v>
      </c>
      <c r="B77" s="119">
        <v>36349</v>
      </c>
      <c r="C77" s="117" t="s">
        <v>455</v>
      </c>
    </row>
    <row r="78" spans="1:3" ht="15">
      <c r="A78" s="77"/>
      <c r="B78" s="77"/>
      <c r="C78" s="77"/>
    </row>
    <row r="79" spans="1:3" ht="25.5">
      <c r="A79" s="115" t="s">
        <v>484</v>
      </c>
      <c r="B79" s="116">
        <f>B80+B82+B83+B84+B85+B86+B87+B88+B89+B90+B91+B92+B93+B94+B95</f>
        <v>98762</v>
      </c>
      <c r="C79" s="121" t="s">
        <v>455</v>
      </c>
    </row>
    <row r="80" spans="1:3">
      <c r="A80" s="118" t="s">
        <v>485</v>
      </c>
      <c r="B80" s="119">
        <v>510</v>
      </c>
      <c r="C80" s="117" t="s">
        <v>455</v>
      </c>
    </row>
    <row r="81" spans="1:3" ht="24">
      <c r="A81" s="118" t="s">
        <v>486</v>
      </c>
      <c r="B81" s="77"/>
      <c r="C81" s="77"/>
    </row>
    <row r="82" spans="1:3" ht="24">
      <c r="A82" s="120" t="s">
        <v>487</v>
      </c>
      <c r="B82" s="119">
        <v>5000</v>
      </c>
      <c r="C82" s="117" t="s">
        <v>455</v>
      </c>
    </row>
    <row r="83" spans="1:3" ht="24">
      <c r="A83" s="120" t="s">
        <v>488</v>
      </c>
      <c r="B83" s="119">
        <v>5405</v>
      </c>
      <c r="C83" s="117" t="s">
        <v>455</v>
      </c>
    </row>
    <row r="84" spans="1:3" ht="24">
      <c r="A84" s="120" t="s">
        <v>489</v>
      </c>
      <c r="B84" s="119">
        <v>2830</v>
      </c>
      <c r="C84" s="117" t="s">
        <v>455</v>
      </c>
    </row>
    <row r="85" spans="1:3">
      <c r="A85" s="120" t="s">
        <v>490</v>
      </c>
      <c r="B85" s="119">
        <v>9900</v>
      </c>
      <c r="C85" s="117" t="s">
        <v>455</v>
      </c>
    </row>
    <row r="86" spans="1:3">
      <c r="A86" s="120" t="s">
        <v>491</v>
      </c>
      <c r="B86" s="119">
        <v>9075</v>
      </c>
      <c r="C86" s="117" t="s">
        <v>455</v>
      </c>
    </row>
    <row r="87" spans="1:3">
      <c r="A87" s="120" t="s">
        <v>492</v>
      </c>
      <c r="B87" s="119">
        <v>4000</v>
      </c>
      <c r="C87" s="117" t="s">
        <v>455</v>
      </c>
    </row>
    <row r="88" spans="1:3" ht="24">
      <c r="A88" s="120" t="s">
        <v>493</v>
      </c>
      <c r="B88" s="119">
        <v>5000</v>
      </c>
      <c r="C88" s="117" t="s">
        <v>455</v>
      </c>
    </row>
    <row r="89" spans="1:3">
      <c r="A89" s="120" t="s">
        <v>494</v>
      </c>
      <c r="B89" s="119">
        <v>9977</v>
      </c>
      <c r="C89" s="117" t="s">
        <v>455</v>
      </c>
    </row>
    <row r="90" spans="1:3">
      <c r="A90" s="120" t="s">
        <v>495</v>
      </c>
      <c r="B90" s="119">
        <v>8000</v>
      </c>
      <c r="C90" s="117" t="s">
        <v>455</v>
      </c>
    </row>
    <row r="91" spans="1:3">
      <c r="A91" s="120" t="s">
        <v>496</v>
      </c>
      <c r="B91" s="119">
        <v>7410</v>
      </c>
      <c r="C91" s="117" t="s">
        <v>455</v>
      </c>
    </row>
    <row r="92" spans="1:3">
      <c r="A92" s="120" t="s">
        <v>497</v>
      </c>
      <c r="B92" s="119">
        <v>9500</v>
      </c>
      <c r="C92" s="117" t="s">
        <v>455</v>
      </c>
    </row>
    <row r="93" spans="1:3" ht="24">
      <c r="A93" s="120" t="s">
        <v>498</v>
      </c>
      <c r="B93" s="119">
        <v>600</v>
      </c>
      <c r="C93" s="117" t="s">
        <v>455</v>
      </c>
    </row>
    <row r="94" spans="1:3">
      <c r="A94" s="118" t="s">
        <v>499</v>
      </c>
      <c r="B94" s="119">
        <v>8866</v>
      </c>
      <c r="C94" s="117" t="s">
        <v>455</v>
      </c>
    </row>
    <row r="95" spans="1:3">
      <c r="A95" s="118" t="s">
        <v>500</v>
      </c>
      <c r="B95" s="119">
        <v>12689</v>
      </c>
      <c r="C95" s="117" t="s">
        <v>455</v>
      </c>
    </row>
    <row r="96" spans="1:3" ht="15">
      <c r="A96" s="77"/>
      <c r="B96" s="77"/>
      <c r="C96" s="77"/>
    </row>
    <row r="97" spans="1:3" ht="25.5">
      <c r="A97" s="115" t="s">
        <v>501</v>
      </c>
      <c r="B97" s="116">
        <f>B99+B102</f>
        <v>24706</v>
      </c>
      <c r="C97" s="121" t="s">
        <v>455</v>
      </c>
    </row>
    <row r="98" spans="1:3" ht="15">
      <c r="A98" s="118" t="s">
        <v>502</v>
      </c>
      <c r="B98" s="77"/>
      <c r="C98" s="77"/>
    </row>
    <row r="99" spans="1:3">
      <c r="A99" s="120" t="s">
        <v>503</v>
      </c>
      <c r="B99" s="119">
        <v>16381</v>
      </c>
      <c r="C99" s="117" t="s">
        <v>455</v>
      </c>
    </row>
    <row r="100" spans="1:3" ht="24">
      <c r="A100" s="120" t="s">
        <v>504</v>
      </c>
      <c r="B100" s="119">
        <v>21312</v>
      </c>
      <c r="C100" s="117" t="s">
        <v>505</v>
      </c>
    </row>
    <row r="101" spans="1:3" ht="24">
      <c r="A101" s="118" t="s">
        <v>506</v>
      </c>
      <c r="B101" s="77"/>
      <c r="C101" s="77"/>
    </row>
    <row r="102" spans="1:3" ht="24">
      <c r="A102" s="120" t="s">
        <v>507</v>
      </c>
      <c r="B102" s="119">
        <v>8325</v>
      </c>
      <c r="C102" s="117" t="s">
        <v>455</v>
      </c>
    </row>
  </sheetData>
  <pageMargins left="0.25" right="0.25" top="0.75" bottom="0.75" header="0.3" footer="0.3"/>
  <pageSetup paperSize="8"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Jana Žišková</dc:creator>
  <cp:keywords/>
  <dc:description/>
  <cp:lastModifiedBy>Mgr. Zuzana Královičová</cp:lastModifiedBy>
  <cp:revision/>
  <dcterms:created xsi:type="dcterms:W3CDTF">2018-10-08T07:06:15Z</dcterms:created>
  <dcterms:modified xsi:type="dcterms:W3CDTF">2021-01-19T15:40:44Z</dcterms:modified>
  <cp:category/>
  <cp:contentStatus/>
</cp:coreProperties>
</file>