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Používatelia\kralovicova\Dokumenty\KPSS 2016-2020\akčné plány KPSS\AP 2020\"/>
    </mc:Choice>
  </mc:AlternateContent>
  <xr:revisionPtr revIDLastSave="0" documentId="13_ncr:1_{BBF4124C-2EEE-435F-8112-3AECFD3ADEB5}" xr6:coauthVersionLast="46" xr6:coauthVersionMax="46" xr10:uidLastSave="{00000000-0000-0000-0000-000000000000}"/>
  <bookViews>
    <workbookView xWindow="-120" yWindow="-120" windowWidth="29040" windowHeight="15840" xr2:uid="{D90FC5AD-41DC-438B-B241-187A8603AC2E}"/>
  </bookViews>
  <sheets>
    <sheet name="akčný plán KPSS 2020" sheetId="1" r:id="rId1"/>
    <sheet name="finančné hodnotenie 2020" sheetId="2" r:id="rId2"/>
  </sheets>
  <definedNames>
    <definedName name="_Toc462980214" localSheetId="0">'akčný plán KPSS 2020'!#REF!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3" i="2" l="1"/>
  <c r="G193" i="2"/>
  <c r="B167" i="2"/>
  <c r="F193" i="2"/>
  <c r="G172" i="2"/>
  <c r="G173" i="2"/>
  <c r="G174" i="2"/>
  <c r="G176" i="2"/>
  <c r="G177" i="2"/>
  <c r="G178" i="2"/>
  <c r="G179" i="2"/>
  <c r="G180" i="2"/>
  <c r="G181" i="2"/>
  <c r="G183" i="2"/>
  <c r="G184" i="2"/>
  <c r="G185" i="2"/>
  <c r="G186" i="2"/>
  <c r="G187" i="2"/>
  <c r="G188" i="2"/>
  <c r="G189" i="2"/>
  <c r="G190" i="2"/>
  <c r="G191" i="2"/>
  <c r="G192" i="2"/>
  <c r="G182" i="2"/>
  <c r="B149" i="2" l="1"/>
  <c r="B137" i="2"/>
  <c r="B131" i="2"/>
  <c r="D110" i="2"/>
  <c r="D107" i="2"/>
  <c r="D51" i="2"/>
  <c r="D38" i="2"/>
  <c r="D33" i="2"/>
  <c r="D34" i="2"/>
  <c r="D35" i="2"/>
  <c r="D32" i="2"/>
  <c r="D30" i="2"/>
  <c r="D29" i="2"/>
  <c r="E99" i="2"/>
  <c r="E110" i="2"/>
  <c r="E104" i="2"/>
  <c r="E105" i="2"/>
  <c r="E106" i="2"/>
  <c r="E103" i="2"/>
  <c r="E100" i="2"/>
  <c r="E94" i="2"/>
  <c r="E83" i="2"/>
  <c r="E81" i="2"/>
  <c r="E82" i="2"/>
  <c r="E76" i="2"/>
  <c r="E71" i="2"/>
  <c r="E70" i="2"/>
  <c r="E51" i="2"/>
  <c r="E38" i="2"/>
  <c r="E7" i="2"/>
  <c r="F51" i="2"/>
  <c r="F113" i="2" s="1"/>
  <c r="E31" i="2"/>
  <c r="E24" i="2"/>
  <c r="E20" i="2"/>
  <c r="L149" i="1"/>
  <c r="L146" i="1"/>
  <c r="L144" i="1"/>
  <c r="D113" i="2" l="1"/>
  <c r="E113" i="2"/>
  <c r="L113" i="1"/>
  <c r="L108" i="1"/>
  <c r="L87" i="1"/>
  <c r="L66" i="1" l="1"/>
  <c r="L64" i="1"/>
  <c r="L42" i="1" l="1"/>
  <c r="L40" i="1" l="1"/>
  <c r="L34" i="1"/>
  <c r="L21" i="1"/>
  <c r="L20" i="1"/>
  <c r="L19" i="1"/>
  <c r="L9" i="1" l="1"/>
  <c r="L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tc={D4E698A0-93FD-4EA2-8791-85FC629DF7CA}</author>
  </authors>
  <commentList>
    <comment ref="N42" authorId="0" shapeId="0" xr:uid="{D4E698A0-93FD-4EA2-8791-85FC629DF7CA}">
      <text>
        <t>[Zreťazený komentár]
Vaša verzia programu Excel vám umožňuje čítať tento zreťazený komentár, avšak akékoľvek jeho zmeny sa odstránia, ak sa súbor otvorí v novšej verzii programu Excel. Ďalšie informácie: https://go.microsoft.com/fwlink/?linkid=870924
Komentár:
    ZŠ, ZŠ s MŠ	Rozpočet	Schválený úväzok
ZŠ A. Kubinu 34	103 632	8,50
ZŠ Atómová 1	12 192	1,00
ZŠ J. Bottu 27	11 582	0,95
ZŠ Gorkého 21	36 576	3,00
ZŠ I. Krasku 27	24 384	2,00
ZŠ K. Mahra 11	12 192	1,00
ZŠ Nám. SUT 15	24 384	2,00
ZŠ Spartakovská 5	45 598	3,74
ZŠ Vančurova 38	24 384	2,00
Spolu	              294 924	24,19</t>
      </text>
    </comment>
  </commentList>
</comments>
</file>

<file path=xl/sharedStrings.xml><?xml version="1.0" encoding="utf-8"?>
<sst xmlns="http://schemas.openxmlformats.org/spreadsheetml/2006/main" count="901" uniqueCount="624">
  <si>
    <t>Cieľová skupina – Deti, mládež a rodina</t>
  </si>
  <si>
    <t>Priorita 1: Vybudovať základnú sieť služieb na podporu rodín s deťmi</t>
  </si>
  <si>
    <t>Opatrenie 1.1 Vytvorenie služby včasnej intervencie</t>
  </si>
  <si>
    <t>Opatrenie 1.2 Rozvoj nízkoprahových denných centier pre deti a rodinu</t>
  </si>
  <si>
    <t>Opatrenie 1.3 Koordinácia aktivít v oblasti SPODaSK v spolupráci s ÚPSVaR Trnava</t>
  </si>
  <si>
    <t>Opatrenie 1.4 Rozšírenie a skvalitnenie terénnej sociálnej práce v rodinách</t>
  </si>
  <si>
    <t>Opatrenie 1.5 Zabezpečenie dostupnosti odľahčovacej služby</t>
  </si>
  <si>
    <t>Opatrenie 1.6 Podpora zosúlaďovania rodinného a pracovného života</t>
  </si>
  <si>
    <t>Opatrenie 1.7 Podpora rozvoja náhradnej rodinnej starostlivosti</t>
  </si>
  <si>
    <t>Priorita 2 Posilniť a rozvíjať preventívne aktivity</t>
  </si>
  <si>
    <t>Opatrenie 2.1 Podpora rozvoja osvetových a preventívnych programov pre deti, mládež a rodinu</t>
  </si>
  <si>
    <t>Opatrenie 2.2 Rozvoj komunitných centier v rôznych častiach mesta</t>
  </si>
  <si>
    <t>Opatrenie 2.3 Vytváranie podmienok pre preventívne voľnočasové aktivity pre deti, mládež a rodinu</t>
  </si>
  <si>
    <t>Opatrenie 2.4 Eliminácia záškoláctva a predchádzanie sociálno-patologickým javom na základných školách</t>
  </si>
  <si>
    <t>Priorita 3 Podporovať inklúziu detí, mladých ľudí a ich rodín</t>
  </si>
  <si>
    <t>Opatrenie 3.1 Vytvorenie podmienok pre inkluzívne vzdelávanie detí v MŠ a žiakov v ZŠ</t>
  </si>
  <si>
    <t>Opatrenie 3.2 Zvyšovanie odbornosti zamestnancov zabezpečujúcich inkluzívne vzdelávanie</t>
  </si>
  <si>
    <t>Priorita 4 Zabezpečiť sociálne bývanie pre rodiny s deťmi</t>
  </si>
  <si>
    <t>Opatrenie 4.1 Poskytovanie sociálnej služby v útulku pre rodiny a jednotlivcov s deťmi</t>
  </si>
  <si>
    <t>Opatrenie 4.2 Zabezpečiť sociálne bývanie s podpornou sociálnou službou</t>
  </si>
  <si>
    <t>Ciele a priority cieľovej skupiny Seniori</t>
  </si>
  <si>
    <t>Priorita 1 Posilniť komunitný charakter sociálnych služieb pre seniorov</t>
  </si>
  <si>
    <t>Opatrenie 1.1 Posilnenie a skvalitnenie ambulantných a terénnych sociálnych služieb</t>
  </si>
  <si>
    <t xml:space="preserve">Opatrenie 1.3 Zriaďovanie denných stacionárov poskytujúcich špecializované služby pre seniorov a optimalizovanie kapacity v existujúcich denných stacionároch </t>
  </si>
  <si>
    <t>Priorita 2 Zvyšovať kvalitu a kapacitu sociálnych služieb pre seniorov</t>
  </si>
  <si>
    <t xml:space="preserve">Opatrenie 2.1 Zvýšenie kapacity ZOS, ZPS rozšírením existujúcich, resp. zriadením nových zariadení </t>
  </si>
  <si>
    <t xml:space="preserve">Opatrenie 2.2 Modernizácia existujúcich zariadení poskytujúcich služby pre seniorov za účelom skvalitňovania služieb </t>
  </si>
  <si>
    <t xml:space="preserve">Opatrenie 2.3 Zabezpečiť efektívne poskytovanie stravovania pre seniorov </t>
  </si>
  <si>
    <t>Priorita 3 Podporovať aktivizáciu seniorov v komunitnom prostredí</t>
  </si>
  <si>
    <t xml:space="preserve">Opatrenie 3.2 Participácia seniorov na rozhodovacích procesoch v meste </t>
  </si>
  <si>
    <t xml:space="preserve">Opatrenie 3.3 Podpora účasti seniorov na podujatiach v meste </t>
  </si>
  <si>
    <t>Ciele a priority cieľovej skupiny Osoby so zdravotným postihnutím</t>
  </si>
  <si>
    <t>Priorita 1 Posilniť a skvalitniť sieť sociálnych služieb pre ľudí so zdravotným postihnutím</t>
  </si>
  <si>
    <t xml:space="preserve">Opatrenie 1.1 Prieskum potrieb rodín so zdravotne postihnutými členmi </t>
  </si>
  <si>
    <t xml:space="preserve">Opatrenie 1.2 Rozšírenie druhu poskytovaných sociálnych služieb pre osoby so zdravotným postihnutím </t>
  </si>
  <si>
    <t xml:space="preserve">Opatrenie 1.3 Posilnenie opatrovateľskej služby </t>
  </si>
  <si>
    <t>Opatrenie 1.4 Rozvoj terénnej sociálnej práce</t>
  </si>
  <si>
    <t>Opatrenie 1.6 Rozvoj podporovaného bývania</t>
  </si>
  <si>
    <t>Priorita 2 Zlepšiť zamestnanosť ľudí so zdravotným postihnutím</t>
  </si>
  <si>
    <t>Opatrenie 2.1 Zlepšiť prípravu občanov so ZP na zamestnávanie</t>
  </si>
  <si>
    <t>Opatrenie 2.2 Podporovať zamestnávanie osôb so ZP</t>
  </si>
  <si>
    <t>Priorita 3 Zlepšiť prístupnosť verejných priestranstiev v meste</t>
  </si>
  <si>
    <t xml:space="preserve">Opatrenie 3.1 Odstraňovanie bariér v prostredí a zabraňovanie vzniku nových bariér </t>
  </si>
  <si>
    <t>Opatrenie 3.2 Budovanie orientačných a informačných systémov pre osoby so ZP</t>
  </si>
  <si>
    <t>Priorita 4 Podporovať inklúziu občanov so zdravotným postihnutím</t>
  </si>
  <si>
    <t>Opatrenie 4.1 Podpora inkluzívneho vzdelávania</t>
  </si>
  <si>
    <t>Opatrenie 4.2 Podpora vzdelávacích a športových aktivít ľudí so ZP</t>
  </si>
  <si>
    <t>Opatrenie 4.3 Informačné kampane a podujatia na podporu inklúzie občanov so ZP</t>
  </si>
  <si>
    <t>Priorita 1 - Rozširovať sociálne služby zamerané na riešenie ťažkých životných situácií občanov</t>
  </si>
  <si>
    <t>Opatrenie 1.1 Koordinácia pomoci osobám v ŤŽS a marginalizovaným skupinám občanov v meste</t>
  </si>
  <si>
    <t>Opatrenie 1.2 Rozvoj služieb krízovej intervencie pre osoby v ŤŽS</t>
  </si>
  <si>
    <t>Opatrenie 1.3 Rozvoj služieb pre krátkodobý pobyt</t>
  </si>
  <si>
    <t>Priorita 2 - Podporovať zamestnateľnosť osôb v ťažkých životných situáciách</t>
  </si>
  <si>
    <t>Opatrenie 2.1 Podpora pracovnej terapie osôb v ŤŽS a členov MRK</t>
  </si>
  <si>
    <t>Opatrenie 2.2 Rozvoj služieb zamestnanosti pre osoby v ŤZS</t>
  </si>
  <si>
    <t>Priorita 3 Podporovať sociálne bývanie</t>
  </si>
  <si>
    <t>Opatrenie 3.1 Cenovo dostupné bývanie pre všetky cieľové skupiny</t>
  </si>
  <si>
    <t>Priorita 4 – Posilňovať inklúziu ľudí z marginalizovaných komunít</t>
  </si>
  <si>
    <t>Opatrenie 4.1. Podpora výchovných a vzdelávacích programov zameraných na rozvoj členov MRK</t>
  </si>
  <si>
    <t>Opatrenie 4.2 Podpora aktivít zameraných na zmenu vnímania MRK</t>
  </si>
  <si>
    <t>Ciele a priority pre oblasť Komunitný rozvoj</t>
  </si>
  <si>
    <t>Priorita 1 - Rozvíjať komunitné plánovanie a participatívnu tvorbu verejných politík</t>
  </si>
  <si>
    <t>Opatrenie 1.1 Podpora komunitného plánovania v sociálnej oblasti</t>
  </si>
  <si>
    <t>Opatrenie 1.2 Iniciovať a vytvárať partnerstvá na miestnej úrovni zamerané na komunitný rozvoj</t>
  </si>
  <si>
    <t>Opatrenie 1.3 Pravidelne monitorovať potreby obyvateľov mesta a komunít</t>
  </si>
  <si>
    <t>Opatrenie 1.4 Podpora participatívnej tvorby verejných politík</t>
  </si>
  <si>
    <t>Opatrenie 2.1 Vytvoriť neformálnu platformu aktérov komunitného rozvoja</t>
  </si>
  <si>
    <t>Opatrenie 2.2 Podporiť participáciu občanov na verejnej politike prostredníctvom projektov</t>
  </si>
  <si>
    <t>Opatrenie 2.3 Podporovať organizácie prostredníctvom grantovej politiky mesta</t>
  </si>
  <si>
    <t>Opatrenie 2.4 Mobilizácia potenciálu komunít</t>
  </si>
  <si>
    <t xml:space="preserve">1.4.2 Podpora rozvoja sociálnej práce v rodinnom prostredí klientov v oblasti sociálnych vecí a rodiny </t>
  </si>
  <si>
    <t xml:space="preserve">1.2.4 Zabezpečenie terénnej sociálnej služby na sídlisku Linčianska </t>
  </si>
  <si>
    <t>1.2.6 Realizácia programu KROK VPRED – terénna sociálna práca s aktívnymi užívateľmi drog a osobami pracujúcimi v sexbiznise (v spolupráci so Združením STORM)</t>
  </si>
  <si>
    <t>1.1.1 Vytvorenie partnerstva pre zabezpečenie služby včasnej intervencie</t>
  </si>
  <si>
    <t>1.1.2 Vytvorenie služby včasnej intervencie</t>
  </si>
  <si>
    <t>1.2.1 Zriadenie Nízkoprahového denného centra pre deti a rodinu v rámci Sociálneho centra</t>
  </si>
  <si>
    <t>1.2.2 Podpora nízkoprahových aktivít pre deti a rodinu prostredníctvom programu Prorodinne orientované mesto v lokalite Coburgova</t>
  </si>
  <si>
    <t>1.3.1 Zastabilizovanie služieb Poradenského centra Úsmev ako dar</t>
  </si>
  <si>
    <t>1.4.1 Terénna sociálna práca zabezpečovaná Nízkoprahovým centrom MAK</t>
  </si>
  <si>
    <t>1.4.4 Realizácia terénnej sociálnej práce Centrom Koburgovo na sídlisku Linčianska</t>
  </si>
  <si>
    <t>1.5.1 Nastavenie modelu zabezpečenia odľahčovacej služby pre rôzne cieľové skupiny na území mesta</t>
  </si>
  <si>
    <t>1.5.2 Zabezpečenie odľahčovacej služby v spolupráci s TTSK a neverejnými poskytovateľmi</t>
  </si>
  <si>
    <t>1.6.2 Vybudovanie jasieľ pre deti do 3 rokov (v prípade potreby)</t>
  </si>
  <si>
    <t>1.7.1 Zastabilizovanie služieb Poradenského centra Úsmev ako dar</t>
  </si>
  <si>
    <t>2.1.2 Realizácia osvetových a preventívnych aktivít v rámci projektu Zdravé mesto</t>
  </si>
  <si>
    <t>2.1.3 Bližšie k verejnosti – organizácia podujatí pre obyvateľov mesta s cieľom podpory a ochrany verejného zdravia pri príležitosti svetových dní</t>
  </si>
  <si>
    <t>2.1.4 Kurz finančnej gramotnosti pre rodičov</t>
  </si>
  <si>
    <t>2.1.5 Neformálne vzdelávanie rodín – prednášky a kurzy o výchove a budovaní vzťahov</t>
  </si>
  <si>
    <t>2.1.6 Kurzy praktického rodičovstva</t>
  </si>
  <si>
    <t>2.1.7 Kurzy prípravy na materstvo a dojčenie</t>
  </si>
  <si>
    <t>2.1.8 Realizácia preventívnych programov pre mládež – blok 3 prednášok – prevencia násilia, príprava na manželstvo, ako byť úspešný</t>
  </si>
  <si>
    <t>2.1.9 Prevencia a eliminácia sociálno-patologických javov detí a žiakov</t>
  </si>
  <si>
    <t>2.1.10 Týždeň prevencie sociálno-patologických javov – prednášky pre žiakov ZŠ a SŠ</t>
  </si>
  <si>
    <t>2.1.11 Prednášková činnosť MŠ, ZŠ, SŠ, VŠ, verejnosť zameraná na prevenciu závislostí (tabak, alkohol, drogy)</t>
  </si>
  <si>
    <t>2.1.12 Realizácia projektu Zdravá rodina – výchova k zodpovednému partnerstvu, rodičovstvu a prevencia pohlavných chorôb</t>
  </si>
  <si>
    <t xml:space="preserve">2.1.13 RODINA SPOLU – séria zážitkovo-vzdelávacích aktivít pre páry a rodičov </t>
  </si>
  <si>
    <t>2.2.1 Rozšírenie činnosti Komunitného centra Koburgovo v lokalite Linčianska</t>
  </si>
  <si>
    <t>2.3.1 Obnova a revitalizácia športovísk v areáloch ZŠ s ohľadom na potreby detí so ZP a ich sprístupňovanie verejnosti</t>
  </si>
  <si>
    <t>2.3.2 Výstavba nových, obnova a revitalizácia existujúcich detských ihrísk na území mesta s ohľadom na potreby detí so ZP</t>
  </si>
  <si>
    <t>2.3.3 Stretnutia detí, rodičov, svojpomocných skupín – rozvedení rodičia, osamelé matky, rodičia detí so špecifickými potrebami, rodičia viacdetných rodín</t>
  </si>
  <si>
    <t>2.3.4 Nízkoprahové voľnočasové aktivity pre deti a rodičov z Coburgovej ulice</t>
  </si>
  <si>
    <t>2.4.1 Vytvorenie pozície sociálneho pedagóga na ZŠ v zriaďovateľskej pôsobnosti mesta</t>
  </si>
  <si>
    <t xml:space="preserve">3.1.1. Zabezpečenie inkluzívneho vzdelávania detí so špeciálnymi výchovno-vzdelávacími potrebami v MŠ </t>
  </si>
  <si>
    <t>3.1.2 Projekt inkluzívneho vzdelávania detí so špeciálnymi výchovno-vzdelávacími potrebami v ZŠ Gorkého</t>
  </si>
  <si>
    <t>3.1.3 Zavedenie pracovnej pozície asistent učiteľa MŠ v materských školách v zriaďovateľskej pôsobnosti mesta</t>
  </si>
  <si>
    <t>3.1.4 Realizácia programu Krizáčik –výchovný program pre deti v predškolskom veku a rodičov s cieľom začleniť deti do hlavného vzdelávacieho prúdu a podporiť výchovný proces v rodinách</t>
  </si>
  <si>
    <t>3.1.5 Zvýšenie počtu asistentov učiteľa v ZŠ</t>
  </si>
  <si>
    <t>3.2.1 Príprava pedagógov pre inkluzívne vzdelávanie detí v MŠ a ZŠ – príprava vzdelávacieho programu</t>
  </si>
  <si>
    <t>3.2.2 Príprava pedagógov pre inkluzívne vzdelávanie detí v MŠ a ZŠ – realizácia vzdelávacieho programu</t>
  </si>
  <si>
    <t>4.1.1 Zriadenie útulku pre rodiny a jednotlivcov s deťmi</t>
  </si>
  <si>
    <t>4.2.1 Vybudovanie sociálnych bytov pre rodiny a jednotlivcov s deťmi v kríze (krátkodobý prenájom)</t>
  </si>
  <si>
    <t>4.2.2. Spracovanie Koncepcie riešenia sociálneho bývania na území mesta</t>
  </si>
  <si>
    <t xml:space="preserve">1.1.1 Vytvorenie modelu poskytovania opatrovateľskej služby na území mesta v spolupráci s neverejnými poskytovateľmi </t>
  </si>
  <si>
    <t xml:space="preserve">1.1.2 Zriadenie Centra pre terénnu opatrovateľskú službu (Centrum pre OS) v rámci Sociálneho centra </t>
  </si>
  <si>
    <t xml:space="preserve">1.1.3 Zmapovanie potrieb rodinných opatrovateľov (v rámci sociálneho a ošetrovateľského poradenstva) </t>
  </si>
  <si>
    <t xml:space="preserve">1.1.4 Zabezpečenie podpory pre rodinných opatrovateľov v súlade so zmapovanými potrebami </t>
  </si>
  <si>
    <t xml:space="preserve">1.1.5 Realizácia projektu „Alzheimer – aktuálny problém dnešnej doby“ – osveta, vzdelávacie aktivity, informovanie o možnostiach pomoci osobám s touto chorobou </t>
  </si>
  <si>
    <t xml:space="preserve">1.2.1 Vytvorenie pravidiel pre zabezpečenie odľahčovacej služby pre rôzne cieľové skupiny na území mesta </t>
  </si>
  <si>
    <t xml:space="preserve">1.2.2 Zabezpečenie dostupnosti odľahčovacej služby v spolupráci s TTSK a neverejnými poskytovateľmi </t>
  </si>
  <si>
    <t>1.2.3 Zabezpečenie informovanosti o odľahčovacej službe pre rodinných opatrovateľov</t>
  </si>
  <si>
    <t xml:space="preserve">1.3.1 Vytvorenie partnerstva s neverejnými poskytovateľmi soc. služieb na zabezpečenie služby v denných stacionároch pre seniorov </t>
  </si>
  <si>
    <t>2.2.1 Poskytovanie rehabilitácií klientom Zariadenia pre seniorov v Trnave (ZpS v Trnave)</t>
  </si>
  <si>
    <t>2.2.2 Vytvorenie podmienok pre relaxáciu a ergo terapiu pre klientov ZpS v Trnave</t>
  </si>
  <si>
    <t xml:space="preserve">2.2.4 Zatraktívnenie vonkajšieho areálu ZpS v Trnave pre potreby voľnočasových aktivít klientov </t>
  </si>
  <si>
    <t>2.3.1 Spracovanie analýzy poskytovania stravy pre seniorov v meste</t>
  </si>
  <si>
    <t xml:space="preserve">2.3.2 Modernizácia vývarovne pre seniorov (ak vyplynie z analýz) </t>
  </si>
  <si>
    <t>3.1.2 Realizácia prednáškovej činnosti zameranej na aktívne starnutie</t>
  </si>
  <si>
    <t>3.2.1 Predkladanie pripomienok a stanovísk Rady pre seniorov k návrhom VZN</t>
  </si>
  <si>
    <t xml:space="preserve">3.3.1 Realizácia projektu Karta Trnavčana – zľavy na kultúrne, športové a spoločenské podujatia </t>
  </si>
  <si>
    <t xml:space="preserve">1.1.1 Zmapovanie potrieb rodín so zdravotne postihnutým členom </t>
  </si>
  <si>
    <t xml:space="preserve">1.1.2 Iniciovanie vzniku platformy organizácií a združení osôb so ZP s cieľom spolupráce pri riešení problémov a spoločnom presadzovaní záujmov ľudí so ZP </t>
  </si>
  <si>
    <t>1.2.1 Vytvorenie služby včasnej intervencie v rámci Sociálneho centra</t>
  </si>
  <si>
    <t>1.2.2 Vzdelávanie zamestnancov Únie nevidiacich a slabozrakých (ÚNSS) pre poskytovanie služby včasnej intervencie pre nevidiace a slabozraké deti</t>
  </si>
  <si>
    <t>1.2.3 Zriadenie denného stacionára pre ľudí so ZP so špecializáciou na autizmus, príp. ďalšie diagnózy</t>
  </si>
  <si>
    <t>1.2.4 Zriadenie denného stacionára pre mladých dospelých so ZP</t>
  </si>
  <si>
    <t>1.3.1 Zriadenie Centra pre terénnu opatrovateľskú službu (v rámci Sociálneho centra)</t>
  </si>
  <si>
    <t>1.3.2 Vytvorenie podmienok pre dispečing služby a kontinuálne interné vzdelávanie a konzultácie opatrovateliek v Centre pre terénnu OS</t>
  </si>
  <si>
    <t>1.4.1 Zmapovať poskytovateľov terénnej sociálnej práce na území mesta</t>
  </si>
  <si>
    <t>1.5.1 Zabezpečiť dostupnosť odľahčovacej služby v spolupráci s TTSK</t>
  </si>
  <si>
    <t>1.6.1 Vykonať prieskum záujmu o podporované bývanie v organizáciách zdravotne postihnutých</t>
  </si>
  <si>
    <t>2.1.1 Realizácia PC kurzov pre členov Klubu vozičkárov</t>
  </si>
  <si>
    <t>2.1.2 Akreditované PC kurzy pre slabozrakých aj nevidiacich s použitím špeciálnych programov pre ZP</t>
  </si>
  <si>
    <t>2.1.3 Šikovné ruky vozičkárov – pracovná rehabilitácia prostredníctvom tvorivých dielní</t>
  </si>
  <si>
    <t>2.2.1 Zriadiť chránenú dielňu v meste pre osoby so ZP</t>
  </si>
  <si>
    <t>2.2.2 Vytvoriť podmienky pre vznik agentúry podporovaného zamestnávania (APZ) v meste</t>
  </si>
  <si>
    <t>3.1.1 Vytvoriť novú sekciu „Bezbariérová Trnava“ na web. stránke mesta</t>
  </si>
  <si>
    <t>3.1.2 Vytvoriť miesto na podávanie elektronických podnetov v oblasti debarierizácie v rámci sekcie Bezbariérová Trnava</t>
  </si>
  <si>
    <t>3.1.3 Zverejniť a priebežne aktualizovať mapu bezbariérovosti na webovej stránke mesta v sekcii Bezbariérová Trnava</t>
  </si>
  <si>
    <t xml:space="preserve">3.1.4 Odstraňovať existujúce bariéry vo verejne prístupných budovách a na verejných priestranstvách v meste </t>
  </si>
  <si>
    <t>3.2.1 Vytvárať vodiace línie, varovné a signálne pásy pre zrakovo postihnuté osoby na chodníkoch</t>
  </si>
  <si>
    <t>3.2.2 Motivovať subjekty v meste k zavádzaniu informačných systémov (hmatové, zvukové, zrakové)</t>
  </si>
  <si>
    <t xml:space="preserve">4.1.1 Zabezpečenie inkluzívneho vzdelávania detí so zdravotným znevýhodnením v MŠ </t>
  </si>
  <si>
    <t xml:space="preserve">4.1.2 Podpora inkluzívneho vzdelávania na VŠ </t>
  </si>
  <si>
    <t>4.2.1 Nácvik sebestačnosti vozičkárov v kuchyni – Kurzy varenia</t>
  </si>
  <si>
    <t>4.2.2. Šport bez bariér – Aquaterapia pre vozičkárov (päťdňový športový pobyt pre ZP občanov)</t>
  </si>
  <si>
    <t>4.2.3 Športový deň vozičkárov</t>
  </si>
  <si>
    <t>4.2.4 Sociálna rehabilitácia zameraná na sebaobsluhu nevidiacich a slabozrakých (akreditovaný kurz)</t>
  </si>
  <si>
    <t xml:space="preserve">4.2.5 Sociálna rehabilitácia – priestorová orientácia a samostatný pohyb, chôdza s bielou palicou v terénne osôb so zrakovým postihnutím (akreditovaný kurz) </t>
  </si>
  <si>
    <t>4.2.6 Sociálna rehabilitácia: komunikácia – nácvik klávesnicových zručností, nácviky podpisovania sa, výučba Braillovho písma (akreditovaný kurz)</t>
  </si>
  <si>
    <t>4.2.7 Zdravotné cvičenie pre členov Klubu kardiakov a verejnosť na ZŠ Bottova</t>
  </si>
  <si>
    <t>4.2.8 Pobyty pre slabozrakých, nevidiacich a ich rodinných príslušníkov</t>
  </si>
  <si>
    <t>4.3.2 Verejná zbierka Biela pastelka – podujatia v informačnom stánku</t>
  </si>
  <si>
    <t>4.3.3 Preventívno-výchovná akcia Biela palica</t>
  </si>
  <si>
    <t>4.3.4 Štafeta „Krok pre svoje srdce“ pri príležitosti Svetového dňa srdca</t>
  </si>
  <si>
    <t>4.3.5 Zimný pochod členov klubu so zapojením verejnosti do Kamenného mlyna – 29. decembra, 1x ročne</t>
  </si>
  <si>
    <t>1.1.3 Spracovanie stratégie riešenia problematiky ľudí bez prístrešia v meste</t>
  </si>
  <si>
    <t xml:space="preserve">1.2.2 Zmapovanie a monitoring počtu ľudí bez prístrešia na území mesta </t>
  </si>
  <si>
    <t xml:space="preserve">1.2.3 Posilnenie terénnej práce s bezdomovcami v lokalite Coburgova </t>
  </si>
  <si>
    <t>1.2.5 Poskytovanie terénnej sociálnej služby pre rodiny v krízovej situácii</t>
  </si>
  <si>
    <t>1.2.7 Zmapovanie potreby vybudovania nízkoprahového Kontaktného centra pre rizikové skupiny obyvateľov (užívatelia drog, osoby pracujúce v sexbiznise)</t>
  </si>
  <si>
    <t xml:space="preserve">1.2.8 Vytvoriť podmienky pre vybudovanie nízkoprahového Kontaktného centra pre rizikové skupiny obyvateľov </t>
  </si>
  <si>
    <t>1.2.9 Modernizácia a rozšírenie kapacity nízkoprahového denného centra pre jednotlivcov</t>
  </si>
  <si>
    <t>1.2.10 Zriadenie útulku pre jednotlivcov</t>
  </si>
  <si>
    <t xml:space="preserve">1.2.11 Humanitárno-charitatívna služba – zabezpečenie materiálnej a potravinovej pomoci osobám v ŤŽS </t>
  </si>
  <si>
    <t>1.3.1 Rozšírenie kapacity ZOS na Coburgovej ulici</t>
  </si>
  <si>
    <t xml:space="preserve">1.3.2 Rozšírenie kapacity nocľahárne </t>
  </si>
  <si>
    <t>2.1.1 Realizácia projektu Pracovná dielňa sv. Heleny – pracovné dielne pre klientov nízkoprahového denného centra</t>
  </si>
  <si>
    <t>2.1.2 Zabezpečenie pracovnej rehabilitácie v ergoterapeutickej dielni pre klientky Azylového domu</t>
  </si>
  <si>
    <t>2.2.1 Otvorenie pracovnej dielne (sociálneho podniku) pre osoby v ŤZS v meste (pre klientky azylového domu a pod.)</t>
  </si>
  <si>
    <t>2.2.2 Vytvorenie podmienok pre vznik agentúry podporovaného zamestnávania (APZ) v meste</t>
  </si>
  <si>
    <t>3.1.1 Spracovať Koncepciu riešenia sociálneho bývania na území mesta</t>
  </si>
  <si>
    <t>3.1.2 Zabezpečiť 1 bytovú jednotku na riešenie krízových situácií jednotlivcov</t>
  </si>
  <si>
    <t xml:space="preserve">4.1.1 Zriadenie Centra celoživotného vzdelávania v ZŠ Gorkého zameraného na vzdelávanie členov z MRK a soc. znevýhodneného prostredia </t>
  </si>
  <si>
    <t>4.1.2 Realizácia kurzu finančnej gramotnosti pre rodičov z MRK</t>
  </si>
  <si>
    <t>4.1.3 Realizácia programu Krizáčik – výchovný program pre deti v predškolskom veku a rodičov</t>
  </si>
  <si>
    <t xml:space="preserve">4.1.4 Realizácia zdravotno-výchovných aktivít (prednášok) pre deti a mládež zo sociálne znevýhodneného prostredia a z MRK </t>
  </si>
  <si>
    <t xml:space="preserve">4.1.5 Realizácia zdravotno-výchovných aktivít (prednášok) pre deti a mládež z Detského domova v Trnave </t>
  </si>
  <si>
    <t>1.1.1 Zabezpečenie koordinácie komunitného plánovania a implementácie KPSS prostredníctvom pozície Koordinátor pre komunitné plánovanie a rozvoj na MsÚ</t>
  </si>
  <si>
    <t>1.1.2 Realizácia infokampane o význame a dôležitosti zapojenia občanov a organizácií do tvorby a implementácie KPSS</t>
  </si>
  <si>
    <t>1.2.1 Realizácia projektu „Komunitné služby – bez partnerstva a dobrovoľníctva to nepôjde“</t>
  </si>
  <si>
    <t>1.2.2 Podpora koordinácie a sieťovania organizácií pôsobiacich v sociálnej oblasti za účelom spolupráce a hľadania spoločných riešení</t>
  </si>
  <si>
    <t>1.2.3 Vytvorenie a aktualizácia databázy organizácií v sociálnej oblasti</t>
  </si>
  <si>
    <t>1.3.1 Pokračovanie v Odkaze pre starostu</t>
  </si>
  <si>
    <t>1.3.2 Zbieranie podnetov od občanov prostredníctvom webovej stránky mesta</t>
  </si>
  <si>
    <t>1.3.3 Zbieranie podnetov od jednotlivých výborov mestských častí (VMČ)</t>
  </si>
  <si>
    <t>1.4.1 Realizácia projektu Transparentnosť výkonu samosprávy s použitím otvorených dát, Zavádzanie a rozvíjanie procesu participatívneho rozpočtu, Zavádzanie a rozvíjanie procesu participatívneho plánovania</t>
  </si>
  <si>
    <t>2.1.1 Naštartovanie vzájomnej spolupráce a výmeny skúseností aktérov komunitného rozvoja</t>
  </si>
  <si>
    <t>2.1.2 Vytvorenie spoločného komunikačného kanálu pre aktérov komunitného rozvoja</t>
  </si>
  <si>
    <t>2.2.1 Realizácia projektu Participatívny rozpočet</t>
  </si>
  <si>
    <t>2.2.2 Participácia obyvateľov pri obnove verejných priestranstiev v rámci projektu Mestské zásahy</t>
  </si>
  <si>
    <t>2.2.3 Participácia občanov prostredníctvom komunitných projektov VMČ</t>
  </si>
  <si>
    <t>2.3.1 Pokračovať v grantovom programe mesta</t>
  </si>
  <si>
    <t>2.4.1 Podpora organizácie komunitných aktivít prostredníctvom publicity a informovania organizátorov o organizovaní akcií na verejných priestranstvách</t>
  </si>
  <si>
    <t>2.4.2 Podpora dobrovoľníctva v meste prostredníctvom spolupráce samosprávy a MVO</t>
  </si>
  <si>
    <t>2.4.3 Nastavenie partnerstva medzi samosprávou a Trnavským dobrovoľníckym centrom</t>
  </si>
  <si>
    <t>2.4.4 Výchova mládeže k dobrovoľníctvu – spájanie generácií (dobrovoľnícke aktivity študentov SŠ v dennom stacionári pre seniorov)</t>
  </si>
  <si>
    <t>2.4.5 Projekt DOBRÁ DUŠA – dobrovoľnícka pomoc seniorom v Zariadení pre seniorov Svetlo</t>
  </si>
  <si>
    <t>2.4.6 Projekt SÁRA – dobrovoľnícka pomoc v rodinách s deťmi</t>
  </si>
  <si>
    <t xml:space="preserve">2.4.7 Projekt TEREZA – dobrovoľnícka pomoc v rodinách so seniormi a s členmi s dlhodobo nepriaznivým zdravotným stavom </t>
  </si>
  <si>
    <t>Akčný plán v zmysle Komunitného plánu sociálnych služieb mesta Trnava, rok 2020, vyhodnotenie</t>
  </si>
  <si>
    <t xml:space="preserve">RÚVZ so sídlom v Trnave </t>
  </si>
  <si>
    <t>Rada pre seniorov</t>
  </si>
  <si>
    <t>Nadácia Socia / Mesto TT, MVO, FO</t>
  </si>
  <si>
    <t>Nadácia Socia / Mesto TT, ÚNSS</t>
  </si>
  <si>
    <t>Mesto TT / Združenie STORM</t>
  </si>
  <si>
    <t>Centrum Koburgovo, n. o. / Mesto TT</t>
  </si>
  <si>
    <t>Úsmev ako dar / TTSK, ÚPSVaR, Mesto TT a i.</t>
  </si>
  <si>
    <t>Úsmev ako dar / TTSK, Mesto TT, iný partner</t>
  </si>
  <si>
    <t>ÚPSVaR TT</t>
  </si>
  <si>
    <t>Centrum Koburgovo, n. o.</t>
  </si>
  <si>
    <t>Mesto TT  / TTSK, neverejní poskytovatelia</t>
  </si>
  <si>
    <t>Mesto TT</t>
  </si>
  <si>
    <t>Úsmev ako dar / TTSK, ÚPSVaR, Mesto TT</t>
  </si>
  <si>
    <t xml:space="preserve">Mesto TT / rôzne organizácie, združenia </t>
  </si>
  <si>
    <t>Mesto TT / ZŠ, MVO</t>
  </si>
  <si>
    <t>Centrum pomoci pre rodinu / Mesto TT, TTSK</t>
  </si>
  <si>
    <t>Z. z. Rodina / Nadácia Renovabis</t>
  </si>
  <si>
    <t>Centrum pedagogicko-psychologické-ho poraden-stva v Trnave / TTSK</t>
  </si>
  <si>
    <t>RÚVZ so sídlom v Trnave</t>
  </si>
  <si>
    <t xml:space="preserve">RÚVZ so sídlom v Trnave </t>
  </si>
  <si>
    <t>Centrum pre rast osobnosti</t>
  </si>
  <si>
    <t xml:space="preserve">Centrum Koburgovo n. o. / TU </t>
  </si>
  <si>
    <t>Z. z. Rodina / OZ Mamila</t>
  </si>
  <si>
    <t xml:space="preserve">Z. z. Rodina/ stredné školy </t>
  </si>
  <si>
    <t>Združenie STORM / rôzne subjekty v meste</t>
  </si>
  <si>
    <t>Centrum pomoci pre rodinu/ mesto TT, TTSK, Jezuiti, ostatné OZ</t>
  </si>
  <si>
    <t>Mesto TT / MŠ</t>
  </si>
  <si>
    <t>Mesto TT / ZŠ</t>
  </si>
  <si>
    <t>Mesto TT / ZŠ Gorkého</t>
  </si>
  <si>
    <t>Centrum Koburgovo, n. o., Krízové stredisko</t>
  </si>
  <si>
    <t>Trnavská univerzita / Mesto TT</t>
  </si>
  <si>
    <t>Mesto TT – Centrum pre OS</t>
  </si>
  <si>
    <t>Mesto TT / neverejní poskytovatelia</t>
  </si>
  <si>
    <t>Mesto TT / Stredisko sociálnej starostlivosti</t>
  </si>
  <si>
    <t>Z. z. Rodina / Nadácia ZSE</t>
  </si>
  <si>
    <t>Mesto TT / TTSK, neverejní poskytovatelia</t>
  </si>
  <si>
    <t>Mesto TT / SSS</t>
  </si>
  <si>
    <t>ZpS v Trnave</t>
  </si>
  <si>
    <t xml:space="preserve">SSS / Mesto TT </t>
  </si>
  <si>
    <t>Mesto TT – SSS</t>
  </si>
  <si>
    <t xml:space="preserve">Mesto TT / ďalšie subjekty </t>
  </si>
  <si>
    <t xml:space="preserve">Mesto TT/ dodávateľ služby </t>
  </si>
  <si>
    <t>Mesto TT / ÚPSVaR TT, MVO</t>
  </si>
  <si>
    <t>Mesto TT / občianske a záujmové združenia, MVO</t>
  </si>
  <si>
    <t>Nadácia Socia / Mesto TT, ÚNSS KS Trnava</t>
  </si>
  <si>
    <t>ÚNSS, KS Trnava / Raní péče, Praha</t>
  </si>
  <si>
    <t>Mesto TT / OZ Spoločnosť pre zmysluplný život</t>
  </si>
  <si>
    <t>O. z. Iskierka / Mesto TT</t>
  </si>
  <si>
    <t xml:space="preserve">Mesto TT – Centrum pre OS </t>
  </si>
  <si>
    <t>Mesto TT/
TTSK</t>
  </si>
  <si>
    <t>združenia osôb so ZP / 
Mesto TT</t>
  </si>
  <si>
    <t>Klub vozičkárov v Trnave</t>
  </si>
  <si>
    <t xml:space="preserve">ÚNSS, KS Trnava </t>
  </si>
  <si>
    <t>O. z. Iskierka, Mesto TT, iné združenia osôb so ZP</t>
  </si>
  <si>
    <t>Mesto TT / budúci prevádzkovateľ APZ</t>
  </si>
  <si>
    <t>Mesto TT / dobrovoľníci</t>
  </si>
  <si>
    <t>Mesto TT, vlastníci objektov</t>
  </si>
  <si>
    <t>Mesto TT / Únia nevidiacich a slabozrakých</t>
  </si>
  <si>
    <t xml:space="preserve">Trnavská univerzita </t>
  </si>
  <si>
    <t>Klub vozičká-rov v Trnave / Mesto TT, rodinní príslušníci a sympatizanti</t>
  </si>
  <si>
    <t>ÚNSS, KS Trnava</t>
  </si>
  <si>
    <t>ÚNSS, KS Trnava/ MPSVR SR</t>
  </si>
  <si>
    <t>Klub vozičkárov v Trnave / Mesto TT, Hotel Máj Piešťany, paraolympionici</t>
  </si>
  <si>
    <t>Zväz postihnutých civilizačnými chorobami  v SR – Klub kardiakov Mesto TT</t>
  </si>
  <si>
    <t>Mesto TT / MVO</t>
  </si>
  <si>
    <t>ÚNSS, KS Trnava / Dopravná polícia</t>
  </si>
  <si>
    <t>ZPCCH v SR – KK / Zdravé mesto Trnava, SACHS</t>
  </si>
  <si>
    <t>ZPCCH v SR – KK</t>
  </si>
  <si>
    <t>Združ. STORM / Centrum Koburgovo, Mesto TT, TTSK, Charita a ďalšie subjekty</t>
  </si>
  <si>
    <t xml:space="preserve">Združ. STORM / členovia prac. skupiny </t>
  </si>
  <si>
    <t>Mesto TT / členovia prac. skupiny Pomoc marginalizova-ným</t>
  </si>
  <si>
    <t>Trnavská arcidiecézna charita / Mesto TT, TU, UCM</t>
  </si>
  <si>
    <t>Trnavská arcidiecézna charita</t>
  </si>
  <si>
    <t>Z. z. Rodina</t>
  </si>
  <si>
    <t>Združenie STORM / Mesto TT</t>
  </si>
  <si>
    <t>Združenie STORM / Mesto TT, TU</t>
  </si>
  <si>
    <t>Združenie STORM / Mesto TT, FZaSP TU</t>
  </si>
  <si>
    <t>Mesto TT / Trnavská arcidiecézna charita</t>
  </si>
  <si>
    <t>Z. z. Rodina / partnerské firmy</t>
  </si>
  <si>
    <t>Z. z. Rodina / Mesto TT</t>
  </si>
  <si>
    <t>Centrum Koburgovo, n. o. / Trnavská univerzita</t>
  </si>
  <si>
    <t>RÚVZ so sídlom v Trnave / CDR Trnava</t>
  </si>
  <si>
    <t>Centrum Koburgovo, n. o./ rôzne subjekty v meste</t>
  </si>
  <si>
    <t>Nadácia SOCIA / Mesto TT, ďalšie mestá, MVO</t>
  </si>
  <si>
    <t>Mesto TT / organizácie pôsobiace v sociálnej oblasti</t>
  </si>
  <si>
    <t>UTOPIA, o. z. / Mesto Trnava</t>
  </si>
  <si>
    <t>Bronco, n. o.</t>
  </si>
  <si>
    <t>Bronco, n. o. / MVO, Mesto TT</t>
  </si>
  <si>
    <t>Mesto TT / Realizátori projektov</t>
  </si>
  <si>
    <t>Realizátori projektov / Mesto TT</t>
  </si>
  <si>
    <t>VMČ / Realizátori projektov / Mesto TT</t>
  </si>
  <si>
    <t>MVO</t>
  </si>
  <si>
    <t>Mesto TT/TDC</t>
  </si>
  <si>
    <t>Centrum pomoci pre rodinu</t>
  </si>
  <si>
    <t>Centrum pomoci pre rodinu / Zariadenie pre seniorov</t>
  </si>
  <si>
    <t>Mesto TT/ realizátori aktivít</t>
  </si>
  <si>
    <t>Z. z. Rodina/ stredné školy</t>
  </si>
  <si>
    <t xml:space="preserve">2.1.1 Rozšírenie kapacity ZOS v rámci projektu Coburgova </t>
  </si>
  <si>
    <t>2</t>
  </si>
  <si>
    <t>3</t>
  </si>
  <si>
    <t>4</t>
  </si>
  <si>
    <t>5</t>
  </si>
  <si>
    <t>6</t>
  </si>
  <si>
    <t>7</t>
  </si>
  <si>
    <t>8</t>
  </si>
  <si>
    <t>9</t>
  </si>
  <si>
    <t>10</t>
  </si>
  <si>
    <t>11</t>
  </si>
  <si>
    <t>12</t>
  </si>
  <si>
    <t>Aktivita</t>
  </si>
  <si>
    <t>Gestor / Partner</t>
  </si>
  <si>
    <t>Centrum pomoci pre rodinu / Mesto TT, TTSK, ÚPSVaR</t>
  </si>
  <si>
    <t xml:space="preserve">1.3.2 Psychologické poradenstvo a práca s rodinami </t>
  </si>
  <si>
    <t>1.4.3 Poradňa pre rodiny so špecifickými potrebami (sekundárna a terciárna prevencia)</t>
  </si>
  <si>
    <t>Centrum pomoci pre rodinu  Mesto TT, TTSK</t>
  </si>
  <si>
    <t>1.6.1 Prieskum záujmu rodín o poskytovanie služby v jasliach</t>
  </si>
  <si>
    <t>2.1.1 Rodina v meste – prorodinne orientované aktivity a podujatia</t>
  </si>
  <si>
    <t xml:space="preserve">Zariadenie pre seniorov v Trnave </t>
  </si>
  <si>
    <t>Zariadenie pre seniorov v Trnave / CANIS, MAURISIS</t>
  </si>
  <si>
    <t>3.1.1 Implementácia jednotlivých aktivít navrhnutých v rámci Programu aktívneho starnutia</t>
  </si>
  <si>
    <t>rozpočet mesta, rozpočet zapojených organizácií</t>
  </si>
  <si>
    <t xml:space="preserve">počet klientov </t>
  </si>
  <si>
    <t>Príjem za aktivitu (grantový príjem)</t>
  </si>
  <si>
    <t>Predpokladané zdroje financovania</t>
  </si>
  <si>
    <t>Merateľný ukazovateľ výstupu </t>
  </si>
  <si>
    <t>Dosiahnutá hodnota ukazovateľa</t>
  </si>
  <si>
    <t>Zdroje z rozpočtu mesta</t>
  </si>
  <si>
    <t>Dotácia určená mestu</t>
  </si>
  <si>
    <t>Spolu</t>
  </si>
  <si>
    <t>Výdavky mesta Trnava v roku 2020</t>
  </si>
  <si>
    <t>Vyhodnotenie za sledovaný rok</t>
  </si>
  <si>
    <t>Trvalý, každoročne sa opakujúci projekt (od r. 2016). 
Centrum pomoci pre rodinu ponúka služby v oblasti individuálneho, párového, manželského a rodinného poradenstva. Zameriava sa na konzultačnú, intervenčnú a preventívnu pomoc v rozličných záťažových životných situáciách. 
Sociálne a rodinné poradenstvo - počet klientov 86, počet sedení 297, hodín 369
Centru pomoci pre rodinu boli zo strany mesta Trnava poskytnuté finančné prostriedky vo výške 5 000 eur na podporu opatrení sociálnoprávnej ochrany detí a sociálnej kurately v zmysle § 10 zákona č. 305/2005 Z. z. o sociálnoprávnej ochrane detí a sociálnej kuratele, na predchádzanie vzniku krízových situácií v rodine, na poskytovanie poradenstva a prevencie v sociálnej oblasti pre rodiny za účelom vybudovania základnej siete služieb na podporu rodín s deťmi. V rámci podpory práce s mládežou mesto CPPR udelilo dotáciu vo výške 700 eur.</t>
  </si>
  <si>
    <t>Trvalý, každoročne sa opakujúci projekt (od r. 2016). 
Centrum pomoci pre rodinu ponúka služby v oblasti individuálneho, párového, manželského a rodinného poradenstva. Zameriava sa na konzultačnú, intervenčnú a preventívnu pomoc v rozličných záťažových životných situáciách. 
Sociálno-psychologické poradenstvo - počet klientov 45, počet sedení 145, hodín 206.</t>
  </si>
  <si>
    <t>rozpočet mesta, Stredisko sociálnej starostlivosti</t>
  </si>
  <si>
    <t>sledovanie záujmu o zvýšenie kapacity zariadenia starostlivosti o deti do troch rokov veku dieťaťa</t>
  </si>
  <si>
    <t>Stredisko sociálnej starostlivosti ako prevádzkovateľ mestských detských jasieľ na Ulici Hodžova 38 v Trnave v priebehu roka 2020 neevidoval záujem o jasle prevyšujúci kapacitu zariadenia.</t>
  </si>
  <si>
    <t>rozpočet mesta</t>
  </si>
  <si>
    <t xml:space="preserve">počet podporených aktivít ročne </t>
  </si>
  <si>
    <t>Komisia sociálnych vecí a zdravia MZ Trnava prerozdelila finančné prostriedky vo výške 400 eur, t. j. Liga pár páru vo výške 200 eur a Základnej škole s materskou školou Gorkého ulica, Trnava vo výške 200 eur.</t>
  </si>
  <si>
    <t>počet zrealizovaných aktivít/podujatí v danom roku</t>
  </si>
  <si>
    <t>Rozpočet aktivít Zdravého mesta slúži najmä na hradenie akcií a podujatí, ktoré sú osvetového, preventívneho a vzdelávacieho charakteru, väčšinou orientované na verejnosť, žiakov základných, či stredných škôl alebo iné skupiny občanov s cieľom podpory ich zdravého životného štýlu alebo tvorby udržateľného rozvoja celého mesta. Plánované podujatia v rámci projektu Zdravé mesto na rok 2020 boli vzhľadom na vzniknutú situáciu spojenú s opatreniami v súvislosti s ochorením COVID-19 zrušené v prvom aj v druhom polroku. Napriek tomu v rámci aktivít projektu Zdravé mesto bolo uskutočnených niekoľko spoluprác, napr.: projekt Bicykel do každej rodiny, zapožičanie 10 ks palíc na pravidelné týždenné lekcie Nordic Walkingu. V priebehu celého roka pokračovala spolupráca s Ministerstvom práce a sociálnych vecí Českej republiky na projekte „Seniorská obálka“ a finančné prostriedky vo výške 1 230 eur boli požité na materiálne zabezpečenie projektu.</t>
  </si>
  <si>
    <t>počet zrealizovaných aktivít ročne</t>
  </si>
  <si>
    <t xml:space="preserve">Mesto TT, TTSK, nadácie, ministerstvá </t>
  </si>
  <si>
    <t>Každoročne sa opakujúci projekt. Prednášky a workshopy sa v r. 2020 neorganizovali, spoločný cielený zber injekčných striekačiek a ihiel sa uskutočnil dvakrát.</t>
  </si>
  <si>
    <t>Mesto Trnava vyvíja maximálne úsilie pre to, aby nové detské ihriská a tiež športoviská boli riešené v súlade s inkluzívnymi princípmi tak, aby bol pobyt a aktivity v dotknutom území umožnený, vhodný a akceptovateľný pre každého, na základe rešpektovania rovnej hodnoty a dôstojnosti ľudí.  V princípoch tvorby návrhu jednotlivých prvkov v rámci územia je braný ohľad na diverzitu návštevníkov, ktorá pozostáva z návštevníkov rozdielneho pohlavia, veku, fyzických schopností a zdravotnej kondície. V rámci realizácií sú chodníky, komunikácia a spevnené plochy navrhnuté podľa normy STN 736110, maximálne sklony sú v súlade s vyhláškou č. 532/2002, ktorou sa ustanovujú podrobnosti o všeobecných technických požiadavkách na výstavbu a o všeobecných technických požiadavkách na stavby užívané osobami s obmedzenou schopnosťou pohybu a orientácie.
Finančné prostriedky vo výške 17 951 eur boli použité na nákup a osadenie troch nových prvkov na detskom ihrisku na Zelenečskej ulici 99–105 v mestskej časti Trnava – juh. Ide o zostavu pre väčšie deti, zostavu pre menšie deti a hojdačku hniezdo.
V roku 2020 v rámci humanizácie vnútroblokov sídlisk vzniklo detské ihrisko Zátvor - dvor č. 1  v hodnote 171 058 eur a ihrisko Vodáreň - dvor č. 2 v hodnote 315 672 eur. Výdavky sú započítané už v časti venovanej humanizácii obytných priestorov.</t>
  </si>
  <si>
    <t>počet vybudovaných a zrekonštruovaných  detských ihrísk</t>
  </si>
  <si>
    <t>rozpočet mesta, grantové zdroje - IROP</t>
  </si>
  <si>
    <t>rozpočet mesta, grantové zdroje - OP ĽZ</t>
  </si>
  <si>
    <t>MŠ s vytvorenými podmienkami pre inkluzívneho vzdelávanie</t>
  </si>
  <si>
    <t>* Finančné prostriedky z rozpočtu mesta pre MŠ -  boli čerpané na asistentov učiteľa na ZŠ s MŠ I. Krasku v sume 18 960 eur, na ZŠ s MŠ A. Kubinu v sume 11 088 eur. V materských školách bez právnej subjektivity boli finančné prostriedky vyčerpané na asistentov učiteľa v sume 4 150 eur na MŠ Hodžova, v sume 1 058 eur na MŠ V jame 27, a v sume 2 479 eur na MŠ T. Tekela.
* Národný projekt „Pomáhajúce profesie v edukácii detí a žiakov II“ - MŠ Limbova, ZŠ s MŠ Gorkého 21, Trnava - Európsky sociálny fond - Finančné prostriedky z Európskeho sociálneho fondu na asistentov učiteľa a odborných zamestnancov v materskej škole, ktorá je súčasťou Základnej školy s materskou školou na Ulici M. Gorkého 21 v Trnave, grantové zdroje vo výške 6 679 eur.
* Národný projekt „Pomáhajúce profesie v edukácii detí a žiakov II“ ZŠ s MŠ Nám. SUT 15, Trnava - Európsky sociálny fond - Finančné prostriedky z Európskeho sociálneho fondu vo výške 9 768 eur na asistentov učiteľa a odborných zamestnancov v materskej škole, ktorá je súčasťou Základnej školy s materskou školou na Ulici Námestie Slovenského učeného tovarišstva 15 v Trnave.
* Národný projekt „Pomáhajúce profesie v edukácii detí a žiakov II“ ZŠ s MŠ Vančurova 38, Trnava - Európsky sociálny fond - Finančné prostriedky z Európskeho sociálneho fondu vo výške 13 102 eur na asistentov učiteľa a odborných zamestnancov v materskej škole, ktorá je súčasťou Základnej školy s materskou školou na Ulici Vančurova 38 v Trnave.
* Národný projekt „Pomáhajúce profesie v edukácii detí a žiakov II“ ZŠ s MŠ K. Mahra 11, Trnava - Európsky sociálny fond - Finančné prostriedky z Európskeho sociálneho fondu vo výške 14 812 eur na asistentov učiteľa a odborných zamestnancov v materskej škole, ktorá je súčasťou Základnej školy s materskou školou na Ulici K. Mahra 11 v Trnave.</t>
  </si>
  <si>
    <t>MŠ v zriaďovateľskej pôsobnosti mesta v zásade majú vytvorené podmienky pre inkluzívne vzdelávanie detí. Mesto má vo svojej zriaďovateľskej kompetencii 4 MŠ bez právnej subjektivity a 19 MŠ pri 9 základných školách.
Prostriedky na inkluzívne vzdelávanie detí v MŠ mesto poskytuje z prostriedkov rozpočtu mesta. 
V roku 2020 sa inkluzívne vzdelávanie realizovalo na 9 materských školách v zriaďovateľskej kompetencii mesta.</t>
  </si>
  <si>
    <t>zdoje sú uvedené pri aktivite 3.1.3</t>
  </si>
  <si>
    <t>ZŠ</t>
  </si>
  <si>
    <t xml:space="preserve">Pozícia asistent učiteľa na ZŠ je uhrádzaná zo ŠR prostredníctvom okresných úradov na účet mesta, ktoré úpravou rozpočtu zasiela financie ZŠ.  Každoročne v máji b.r. základné školy zasielajú OÚ požiadavku na počty asistentov učiteľa, v r. 2020 boli požiadavky uspokojené v prepočte na 24,19 asistenta, celkom na 9 školách.
V rámci projektu „Pomáhajúce profesie v edukácii detí a žiakov“, financovaného z ESF cez OP Ľudské zdroje boli asistenti financovaní na základnej škole ZŠ s MŠ M. Gorkého, a to vo výške 39 632 eur.
Tabuľka s uvedením výšky transferu pre ZŠ je v komentári k bunke.
Mesto Trnava z vlastných zdrojov vo výške 11 088 eur hradilo 100 % úväzok asistentovi učiteľa na ZŠ I. Krasku na základe rozhodnutia primátora mesta. </t>
  </si>
  <si>
    <t>nárast počtu asistentov o 50% 
(z 15 na 30)</t>
  </si>
  <si>
    <t>počet rehabilitácií ročne / (cca 12 klientov denne)</t>
  </si>
  <si>
    <t>počet realizovaných relaxácií /ergoterapií ročne</t>
  </si>
  <si>
    <t>počet zrealizovaných canisterapií ročne</t>
  </si>
  <si>
    <t>Prostredníctvom rehabilitácií je podporené udržanie a znovunavrátenie sebestačnosti klientov po úrazoch, náhlych mozgových príhodách, operáciách a iných zdravotných problémoch ovplyvňujúcich celkovú pohyblivosť klientov, podpora telesnej kondície, prevencia a eliminácia úrazov a ďalších zdravotných problémov. Rehabilitácie sú poskytované rehabilitačnými pracovníkmi v rozsahu 3,5 úväzku. 
Projekt finančne podporili Mesto Trnava, MPSVaR SR, časť nákladov financovalo Zariadenie pre seniorov v Trnave.</t>
  </si>
  <si>
    <t>Podujatia a aktivity pre seniorov mesta Trnavy v rámci každoročnej akcie „Veľtrh pre seniorov“, ktoré boli plánované na mesiac október 2020, vzhľadom na vzniknutú situáciu spojenú s opatreniami v súvislosti s ochorením COVID-19, boli zrušené.
V prvom polroku v rámci ostatných aktivít Programu aktívneho starnutia a Rady seniorov boli uskutočnené štyri nedeľné stretnutia pre 400 seniorov mesta Trnavy v tradičnej „Tančiarni pre seniorov“, ktoré sa konali v priestoroch Trnavského dvora na Zelenečskej ulici v Trnave. Ostatné naplánované stretnutia boli pozastavené.</t>
  </si>
  <si>
    <t>CANIS, MAURISIS</t>
  </si>
  <si>
    <t>V roku 2020 Rada pre seniorov zasadala jedenkrát. Nakoľko v sledovanom roku mesto nepredkladalo návrhy VZN súvisiace s problematikou seniorov, rada nepredkladala pripomienky.</t>
  </si>
  <si>
    <t xml:space="preserve">počet pripomienkovaných VZN </t>
  </si>
  <si>
    <t>V rámci bezbariérovej úpravy chodníkov - pokračovanie projektu „Bezbariérové mesto“, ktorého cieľom je dlhodobo a koordinovane odstraňovať bariéry a vytvárať podmienky pre nezávislý pohyb občanov s obmedzenou schopnosťou pohybu a orientácie na území mesta - bola v r. 2020 zrealizovaná bezbariérová úprava chodníkov a priechodov v celkovej hodnote 3 184,47 eur na uliciach:
- Lomonosova (pri špeciálnej škole) v cene 984,66 eur,
- Vladimíra Clementisa č. 47 v cene 1 050,12 eur,
- Mozartova č. 12 v cene 895,93 eur,
- Jiráskova č. 11 v cene 253,76 eur.
V rámci predchádzaniu tvorby a odstraňovania existujúcich bariér mesto pri budovaní cyklistických trás upravuje bezbariérovo priechody pre chodcov a napojenia na komunikácie.</t>
  </si>
  <si>
    <t>Mesto pri rekonštrukcii existujúcich a výstavbe nových chodníkov a pozemných komunikácií postupuje v zmysle stavebného zákona 50/1976 Zb. v znení neskorších predpisov a rešpektujúc vyhlášku Ministerstva životného prostredia Slovenskej republiky č. 532/2002 Z. z., ktorou sa ustanovujú podrobnosti o všeobecných technických požiadavkách na výstavbu a o všeobecných technických požiadavkách na stavby užívané osobami s obmedzenou schopnosťou pohybu a orientácie.</t>
  </si>
  <si>
    <t>nárast počtu asistentov o 50% (z 15 na 30)</t>
  </si>
  <si>
    <t>Vzhľadom na vyššie uvedené obmedzenia v roku 2020 spojené s koronavírusom bola canisterapia uskutočnená skupinovo: 2x, individuálne: 8x. V ZpS sa uskutočnila aj aktivizácia klienta prostredníctvom mačky (3x).</t>
  </si>
  <si>
    <t>Zariadenie pre seniorov v Trnave malo za cieľ zrekonštruovať priestory bývalého služobného bytu nachádzajúceho sa v budove zariadenia pre účely voľnočasových a terapeutických aktivít klientov zariadenia. Rekonštrukcia bola naviazaná na získanie dostatočnej finančnej podpory zo strany mesta alebo externých zdrojov, doteraz aktivita pre nedostatok financií nebola realizovaná. Pre účely ergoterapie a  relaxácie klientov sú využívané priestory spoločenskej miestnosti. Financovanie rekonštrukcie priestorov bolo plánované zo zdrojov mesta.
V roku 2020 boli možnosti pre relaxáciu a ergoterapiu obmedzené z dôvodu výskytu koronavírusu na Slovenku. Zariadenie bolo väčšiu časť roka uzavreté, verejnosť nemala prístup do zariadenia. Zároveň sa ZpS snažilo aj o obmedzenie prípadného šírenia koronavírusu uskutočňovaním menšieho počtu aktivít zameraných na relaxáciu a aktivizáciu klientov. O to viac sa klientom venovalo individuálne. Uskutočnené boli v rámci ergoterapie tvorivé dielne (4x), pečenie spojené s reminiscenciou (2x), brigáda v záhradke a okolí (skupinovo 1x), ostatné individuálne, rôzna pracovná činnosť (3x).
Relaxačné terapie: bingo (8x), relaxačné dopoludnie spojené s masážou tváre, rúk a chrbta (1x), hudobno-zábavné vystúpenia (2x), spievanie s prvkami muzikoterapie (5x), hranie spoločenských hier (37x), ľahké fyzické cvičenie skupinové spojené s tréningom pamäte (1x), čítanie s prvkami biblioterapie (5x), premietanie filmov pre pamätníkov a filmov na želanie (7x), návšteva divadelného predstavenia v Divadle J. Palárika v Trnave (1x), beseda (1x).</t>
  </si>
  <si>
    <t>2.2.3 Realizácia canisterapie pre klientov Zariadenia pre seniorov v v Trnave</t>
  </si>
  <si>
    <t>počet zrealizovaných bezbariérových úprav ročne</t>
  </si>
  <si>
    <t>počet vybudovaných vodiacich línií na peších komunikáciách ročne</t>
  </si>
  <si>
    <t>áno</t>
  </si>
  <si>
    <t>počet oslovených subjektov</t>
  </si>
  <si>
    <t>Mesto Trnava (odbor územného rozvoja a koncepcií a odbor stavebný a životného prostredia) v rámci prípravnej časti projektov nových stavieb motivuje budúcich investorov (stavba nákupných centier, zdravotnícke zariadenia a i.) k tomu, aby pri tvorbe projektov zapracovávali aj informačné systémy pre zdravotne znevýhodnených občanov. K týmto konzultáciám dochádza približne 5 - 10 x ročne.</t>
  </si>
  <si>
    <t>novovybudovaná MŠ</t>
  </si>
  <si>
    <t>Mesto v roku 2020 iba zisťuje potreby v oblasti budovania MŠ vhodnej pre deti so zdravotným postihnutím. V prípade detí v predškolskom veku nebola takáto potreba známa, nakoľko rodičia detí so zdravotným postihnutím uprednostnili osobnú starostlivosť o dieťa (rodičovská dovolenka až do 6. roku veku dieťaťa) pred umiestnením do predškolského zariadenia.</t>
  </si>
  <si>
    <t>zrealizované podujatie</t>
  </si>
  <si>
    <t>4.3.1 Dvor nádeje (v spolupráci s neziskovými organizáciami, pod novým názvom „Mesto pre všetkých“ od r. 2019)</t>
  </si>
  <si>
    <t>Podujatie Mesto pre všetkých sa v roku 2020 neuskutočnilo z dôvodu ochrany pred šírením vírusu COVID-19.</t>
  </si>
  <si>
    <t xml:space="preserve">počet intervencíí v teréne ročne </t>
  </si>
  <si>
    <t xml:space="preserve">1.2.1 Realizácia projektu STREETWORK </t>
  </si>
  <si>
    <t>Trnavská arcidiecézna charita realizovala aj v r. 2020 potrebný projekt terénnej sociálnej služby krízovej intervencie. Mesto Trnavskej arcidecéznej charite poskytlo dotáciu na realizáciu aktivity, a to v rámci podpory neverejných poskytovateľov sociálnych služieb. V roku 2020 bolo zrealizovaných 83 terénnych výjazdov. Bolo skontaktovaných 108 jednotlivých klientov, celkový počet intervencií dosiahol hodnotu 413.</t>
  </si>
  <si>
    <t>počet kontaktov / rok</t>
  </si>
  <si>
    <t xml:space="preserve">Združenie STORM do konca novembra 2020 uskutočnilo 68 terénnych služieb, počas ktorých sa realizovalo 213 kontaktov. V rámci týchto intervencií uskutočnili 27 zdravotných , 4 právne, 10 sociálnych a 3 poradenstvá v oblasti liečby. Spolu 44 poradenských rozhovorov v teréne. 
Tiež bol 108 krát realizovaný infoservis – poskytnutie klientkám a klientom informácie, ktoré žiadali a zlepšili ich životnú situáciu, informovanosť o možnostiach a novinkách realizovaných v rámci služby.
V roku 2020 sa Združenie STORM v rámci tímu sústredilo na techniku motivačných rozhovorov a prácu s ambivalenciou klientov. S takto naladenými klientmi bolo realizovaných 32 hĺbkových motivačných rozhovorov. 6 krát bola ponúknutá sociálna asistencia.
Počas roka 2020 bolo registrovaných 7 nových klientov. STORM prijal a bezpečne zlikvidoval 3077 ks použitých injekčných striekačiek. </t>
  </si>
  <si>
    <t>Mesto Trnava disponuje dvoma jednoizbovými bytovými jednotkami na riešenie krízových situácií jednotlivcov (Golianova 3, Golianova 20).</t>
  </si>
  <si>
    <t>zabezpečená bytová jednotka</t>
  </si>
  <si>
    <t>počet výstupov v médiách</t>
  </si>
  <si>
    <t>V roku 2020 mesto zahájilo prípravu komunitného plánu sociálnych služieb na obdobie rokov 2021-2025. Verejnosť bola pozvaná na verejné prerokovanie zámeru spracovať strategický dokument. Vzhľadom na protiepidemiologické opatrenia tvorba dokumentu prebiehala ďalej výlučne online, verejnosť bola ďalej informovaná výlučne prostredníctvom zverejňovania dokumentov na www.socialnesluzby.trnava.sk</t>
  </si>
  <si>
    <t>počet stretnutí organizácií / rok</t>
  </si>
  <si>
    <t xml:space="preserve">Vzhľadom na protiepidemiologické opatrenia sa v r. 2020 nekonali spoločné stretnutia. Stretnutia prebiehali podľa potreby prostredníctvom vedúcej odboru sociálneho. </t>
  </si>
  <si>
    <t>vytvorená elektronická databáza</t>
  </si>
  <si>
    <t>Prehľad organizácií v sociálnej oblasti je súčasťou www.socialnesluzby.trnava.sk.</t>
  </si>
  <si>
    <t>Kontaktný formulár na webovej stránke bol v minulosti zrušený. Občania najčastejšie využívajú komunikáciu priamo so zamestnancami odboru sociálneho.</t>
  </si>
  <si>
    <t>počet doručených podnetov</t>
  </si>
  <si>
    <t>Podnety VMČ sú evidované na stretnutiach výborov. Za sociálnu oblasť v r. 2020 nebol podaný podnet. Občania v prípade individuálnej potreby využívajú komunikáciu priamo so zamestnancami odboru sociálneho.</t>
  </si>
  <si>
    <t>Finančné prostriedky z organizačného zabezpečenia boli použité na reklamu, propagáciu a grafiku piateho ročníka Participatívneho rozpočtu pre Trnavu. 
Finančné prostriedky určené na projekty boli použité na realizáciu občianskych projektov: MESttSKÉ FČELY, Ekošatník, Automaty na dukát, Oživme ihrisko v materskom centre, Bez plastu na trh, Potrebuje Trnava dostupné nájomné bývanie?, Montessori herničky pre deti a seniorov, Trnavský umelecký klub a Učíme sa ručným prácam, Seniori online (príspevok pre mestské pre Stredisko sociálnej starostlivosti).
Na realizáciu participatívnych komunitných projektov mesto v roku 2020 darovalo 37 320 eur, ostatné výdavky boli určené na úhradu organizačného zabezpečenia.</t>
  </si>
  <si>
    <t>počet zrealizovaných projektov</t>
  </si>
  <si>
    <t>Občania mesta Trnava sa môžu aktívne podieľať na zlepšovaní života v našom meste prostredníctvom komunitných projektov výborov mestských častí (VMČ).
V priebehu roka boli realizované: 
VMČ 2 (západ) - nákup dlažby a štrku pod altánok, doprava a nakládka zeminy a kompostu, vyúčtovanie služieb - studená voda za užívanie nebytového priestoru na Mozartovej 10 v Trnave (komunitná záhrada); 
VMČ 3 (sever) - úhrada časti výdavkov pri obnove a oprave kostola Panny Márie, Pomocnice kresťanov v Trnave na základe Zmluvy o vzájomnej spolupráci a finančnej spoluúčasti medzi Mestom Trnava a Saleziánmi Don Bosca - Slovenská provincia stredisko Trnava (centrálne č.: 2403/2020); 
VMČ 5 (juh) - Súťažné popoludnie Linčianska; 
VMČ 6 (Modranka) - Detský karneval, Vyčistime si Modranku, zakúpenie videovrátnika pre ZŠ s MŠ Modranka.</t>
  </si>
  <si>
    <t>počet podporených projektov</t>
  </si>
  <si>
    <t>Priorita 2 - Podporovať komunitné aktivity a občiansku participáciu</t>
  </si>
  <si>
    <t>Z dôvodu opatrení COVID-19 nebol podporený žiadny subjekt / projekt.</t>
  </si>
  <si>
    <t>zverejnené informácie pre organizátorov akcií na webovej stránke mesta</t>
  </si>
  <si>
    <t>Skúsenosti pri organizovaní akcií organizátormi mimo Mesta Trnava ukázali, že organizátori podujatí iniciatívne vyhľadávajú kontakt na mestskom úrade, ktorý s nimi následne spolupracuje. Požiadavka na informovanie organizátorov prostredníctvom webovej stránky nebola vznesená.</t>
  </si>
  <si>
    <t>počet podporených aktivít</t>
  </si>
  <si>
    <t>Mesto sa v spolupráci s Nadáciou Pontis zapojilo do dobrovoľníckej akcie Naše Mesto. Mesto Trnava sa tak stalo koordinátorom dobrovoľníkov iných organizácií, ktorí napomohli ku skrášleniu mesta.</t>
  </si>
  <si>
    <r>
      <t xml:space="preserve">Opatrenie 1.2 </t>
    </r>
    <r>
      <rPr>
        <sz val="10"/>
        <rFont val="Arial"/>
        <family val="2"/>
        <charset val="238"/>
      </rPr>
      <t xml:space="preserve">Zabezpečenie dostupnosti odľahčovacej služby </t>
    </r>
  </si>
  <si>
    <r>
      <t>Opatrenie 3.</t>
    </r>
    <r>
      <rPr>
        <sz val="10"/>
        <rFont val="Arial"/>
        <family val="2"/>
        <charset val="238"/>
      </rPr>
      <t xml:space="preserve">1 Realizovať Program aktívneho starnutia </t>
    </r>
  </si>
  <si>
    <r>
      <t>Opatrenie 1</t>
    </r>
    <r>
      <rPr>
        <sz val="10"/>
        <rFont val="Arial"/>
        <family val="2"/>
        <charset val="238"/>
      </rPr>
      <t>.5 Rozvoj odľahčovacej služby</t>
    </r>
  </si>
  <si>
    <r>
      <t xml:space="preserve">Ciele a priority cieľovej skupiny </t>
    </r>
    <r>
      <rPr>
        <sz val="10"/>
        <color rgb="FF000000"/>
        <rFont val="Arial"/>
        <family val="2"/>
        <charset val="238"/>
      </rPr>
      <t>Osoby v ťažkých životných situáciách</t>
    </r>
  </si>
  <si>
    <r>
      <t xml:space="preserve">1.1.1 Aktivizácia pracovnej skupiny pre MRK a osoby v ŤŽS </t>
    </r>
    <r>
      <rPr>
        <i/>
        <sz val="10"/>
        <color theme="0" tint="-0.34998626667073579"/>
        <rFont val="Arial"/>
        <family val="2"/>
        <charset val="238"/>
      </rPr>
      <t>Pomoc marginalizovaným</t>
    </r>
    <r>
      <rPr>
        <sz val="10"/>
        <color theme="0" tint="-0.34998626667073579"/>
        <rFont val="Arial"/>
        <family val="2"/>
        <charset val="238"/>
      </rPr>
      <t xml:space="preserve"> s cieľom koordinovať aktivity partnerov na území mesta a spolupracovať pri hľadaní riešení</t>
    </r>
  </si>
  <si>
    <r>
      <t xml:space="preserve">1.1.2 Realizácia spoločných aktivít / podujatí pracovnej skupiny </t>
    </r>
    <r>
      <rPr>
        <i/>
        <sz val="10"/>
        <color theme="0" tint="-0.34998626667073579"/>
        <rFont val="Arial"/>
        <family val="2"/>
        <charset val="238"/>
      </rPr>
      <t>Pomoc marginalizovaným</t>
    </r>
    <r>
      <rPr>
        <sz val="10"/>
        <color theme="0" tint="-0.34998626667073579"/>
        <rFont val="Arial"/>
        <family val="2"/>
        <charset val="238"/>
      </rPr>
      <t xml:space="preserve"> pre verejnosť</t>
    </r>
  </si>
  <si>
    <r>
      <t xml:space="preserve">4.2.1 Realizácia podujatia </t>
    </r>
    <r>
      <rPr>
        <i/>
        <sz val="10"/>
        <color theme="0" tint="-0.34998626667073579"/>
        <rFont val="Arial"/>
        <family val="2"/>
        <charset val="238"/>
      </rPr>
      <t>Spájame sily</t>
    </r>
    <r>
      <rPr>
        <sz val="10"/>
        <color theme="0" tint="-0.34998626667073579"/>
        <rFont val="Arial"/>
        <family val="2"/>
        <charset val="238"/>
      </rPr>
      <t xml:space="preserve"> s cieľom zdôrazniť význam synergie aktérov pri riešení verejných záležitostí v meste a meniť vnímanie majority </t>
    </r>
  </si>
  <si>
    <t>SOCIÁLNA STAROSTLIVOSŤ</t>
  </si>
  <si>
    <t>bežné</t>
  </si>
  <si>
    <t>kapitálové</t>
  </si>
  <si>
    <t>JEDNORAZOVÉ DÁVKY A FINANČNÉ PRÍSPEVKY</t>
  </si>
  <si>
    <t>Bežné výdavky</t>
  </si>
  <si>
    <t>Jednorazové dávky, príspevky v zmysle zákona 305/2005 Z. z. a zákona 448/2008 Z. z.</t>
  </si>
  <si>
    <t>• jednorazové dávky v hmotnej núdzi a mimoriadne dávky</t>
  </si>
  <si>
    <t>› starostlivosť o seniorov</t>
  </si>
  <si>
    <t>› starostlivosť o rodiny s deťmi</t>
  </si>
  <si>
    <t>› starostlivosť o osoby v krízových situáciách</t>
  </si>
  <si>
    <t>• príspevky v zmysle zákona č. 305/2005 Z. z.</t>
  </si>
  <si>
    <t>› na dopravu do a z centra pre rodiny s deťmi</t>
  </si>
  <si>
    <t>› príspevok akreditovanému subjektu</t>
  </si>
  <si>
    <t>› príspevok na uľahčenie osamostatnenia sa mladého dospelého</t>
  </si>
  <si>
    <t>• príspevky neverejným poskytovateľom sociálnych služieb v zmysle zákona NR SR č. 448/2008 Z. z. o sociálnych službách</t>
  </si>
  <si>
    <t>› Trnavská arcidiecézna charita - nízkoprahové denné centrum - KPSS</t>
  </si>
  <si>
    <t>› za pobytovú a ambulantnú službu</t>
  </si>
  <si>
    <t>› opatrovateľská služba - neverejní poskytovatelia</t>
  </si>
  <si>
    <t>Charita a tretí sektor</t>
  </si>
  <si>
    <t>• aktivity a podujatia zamerané na cieľovú skupinu ľudí so zdravotným znevýhodnením - KPSS</t>
  </si>
  <si>
    <t>• podpora tretieho sektora, seniorov a marginalizovaných skupín</t>
  </si>
  <si>
    <t>• vianočná charitatívna podpora</t>
  </si>
  <si>
    <t>Dotácie</t>
  </si>
  <si>
    <t>• charita - PHSR, KPSS</t>
  </si>
  <si>
    <t>• zdravotne znevýhodnení - PHSR, KPSS</t>
  </si>
  <si>
    <t>• zdravie a drogová prevencia - PHSR, KPSS</t>
  </si>
  <si>
    <t>• prorodinne orientované mesto - PHSR, KPSS</t>
  </si>
  <si>
    <t>Prídavky na deti</t>
  </si>
  <si>
    <t>Príspevok na pomoc v hmotnej núdzi - transfer ÚPSVaR</t>
  </si>
  <si>
    <t>Vyhotovenie zdravotných posudkov odkázanosti na sociálnu službu</t>
  </si>
  <si>
    <t>Rodičovský príspevok</t>
  </si>
  <si>
    <t>Príspevok pri narodení dieťaťa</t>
  </si>
  <si>
    <t>Hmotná núdza - opatrovník Mesto Trnava - ÚPSVaR</t>
  </si>
  <si>
    <t>Súdom ustanovený opatrovník - Mesto Trnava</t>
  </si>
  <si>
    <t>ZARIADENIA SOCIÁLNYCH SLUŽIEB</t>
  </si>
  <si>
    <t>Príspevok pre Stredisko sociálnej starostlivosti</t>
  </si>
  <si>
    <t>• príspevok na činnosť</t>
  </si>
  <si>
    <t>• príspevok na opatrovateľskú službu</t>
  </si>
  <si>
    <t>• príspevky z MPSVaR SR na financovanie sociálnych služieb v zariadeniach zriadených obcou</t>
  </si>
  <si>
    <t>› Zariadenie opatrovateľskej služby na Hospodárskej ulici</t>
  </si>
  <si>
    <t>› Zariadenie opatrovateľskej služby na Coburgovej ulici</t>
  </si>
  <si>
    <t>› Nocľaháreň na Coburgovej ulici</t>
  </si>
  <si>
    <t>• čerpanie fondu opráv a údržby bytových budov</t>
  </si>
  <si>
    <t>• dotácia na účely "mimoriadnej odmeny" pre zamestnancov za prácu v období I. vlny pandémie COVID - 19 - MPSVaR SR</t>
  </si>
  <si>
    <t>› opatrovateľská sužba</t>
  </si>
  <si>
    <t>Zariadenie pre seniorov v Trnave</t>
  </si>
  <si>
    <t>• výdavky zo zdrojov mesta na činnosť zariadenia</t>
  </si>
  <si>
    <t>› na činnosť zariadenia</t>
  </si>
  <si>
    <t>› úprava, zariadenie izieb pre klientov</t>
  </si>
  <si>
    <t>› maliarske práce</t>
  </si>
  <si>
    <t>› oprava kanalizácie</t>
  </si>
  <si>
    <t>• výdavky z vlastných príjmov</t>
  </si>
  <si>
    <t>• príspevok z MPSVaR SR</t>
  </si>
  <si>
    <t>• zostatok finančných prostriedkov z vlastných príjmov za rok 2019</t>
  </si>
  <si>
    <t>Vrátenie nevyčerpaného príspevku z MPSVaR SR na financovanie sociálnych služieb v zariadeniach zriadených obcou za 4. štvrťrok 2019</t>
  </si>
  <si>
    <t>• Zariadenie opatrovateľskej služby na Hospodárskej ulici</t>
  </si>
  <si>
    <t>• Zariadenie opatrovateľskej služby na Coburgovej ulici</t>
  </si>
  <si>
    <t>• Zariadenie pre seniorov v Trnave</t>
  </si>
  <si>
    <t>Vrátenie nevyčerpaného príspevku z MPSVaR SR na financovanie sociálnych služieb v zariadeniach zriadených obcou za prvý, druhý, tretí štvrťrok 2020</t>
  </si>
  <si>
    <t>Kapitálové výdavky</t>
  </si>
  <si>
    <t>• výdavky zo zdrojov mesta</t>
  </si>
  <si>
    <t>› rekonštrukcia izieb a kúpeľní</t>
  </si>
  <si>
    <t>› nákup práčky</t>
  </si>
  <si>
    <t>› IP prístupová jednotka</t>
  </si>
  <si>
    <t>Asanácia objektu Coburgova č. 26 a č. 28</t>
  </si>
  <si>
    <t>› projektová dokumentácia</t>
  </si>
  <si>
    <t>› realizácia</t>
  </si>
  <si>
    <t>PROJEKTY PODPORY ROZVOJA SOCIÁLNEJ OBLASTI</t>
  </si>
  <si>
    <t>Sprievodca sociálnymi službami v meste Trnava</t>
  </si>
  <si>
    <t>Komunitné plánovanie a sociálny rozvoj - KPSS</t>
  </si>
  <si>
    <t>Ostatné dotácie a podpora neverejných poskytovateľov sociálnych služieb</t>
  </si>
  <si>
    <t>• Trnavská arcidiecézna charita</t>
  </si>
  <si>
    <t>› Projekt Streetwork Trnava - KPSS</t>
  </si>
  <si>
    <t>› zabezpečenie donášky obedov</t>
  </si>
  <si>
    <t>• Katolícka jednota Slovenska - zabezpečenie donášky obedov</t>
  </si>
  <si>
    <t>• Záujmové združenie Rodina - PHSR, KPSS - Trnavské materské centrum</t>
  </si>
  <si>
    <t>• Centrum pomoci pre rodinu - PHSR, KPSS</t>
  </si>
  <si>
    <t>• Centrum včasnej intervencie Trnava, n.o. - PHSR, KPSS</t>
  </si>
  <si>
    <t>• Združenie STORM - PHRS, KPSS</t>
  </si>
  <si>
    <t>• Jednota dôchodcov Slovenska</t>
  </si>
  <si>
    <t>• Občianske združenie Otvorené srdce</t>
  </si>
  <si>
    <t>Kancelária Zdravé mesto</t>
  </si>
  <si>
    <t>• aktivity projektu Zdravé mesto - PHSR, KPSS</t>
  </si>
  <si>
    <t>• Európsky týždeň udržateľného rozvoja - KPSS</t>
  </si>
  <si>
    <t>• Európsky týždeň mobility - PHSR</t>
  </si>
  <si>
    <t>• Trnavské športové hry seniorov</t>
  </si>
  <si>
    <t>Supervízia</t>
  </si>
  <si>
    <t>Program aktívneho starnutia - PHSR, KPSS</t>
  </si>
  <si>
    <t>• Veľtrh pre seniorov</t>
  </si>
  <si>
    <t>• ostatné aktivity Programu aktívneho starnutia a Rada seniorov</t>
  </si>
  <si>
    <t>Programy rozvoja služieb pre ľudí bez domova (bývanie,zdravie,práca) - Stratégia pre ľudí bez domova</t>
  </si>
  <si>
    <t>Preventívne programy pre rodiny s deťmi - Stratégia pre ľudí bez domova</t>
  </si>
  <si>
    <t>Kontrolná činnosť vo veciach sociálnych služieb</t>
  </si>
  <si>
    <t>Terénna sociálna práca</t>
  </si>
  <si>
    <t>Zabezpečenie praktickej výučby a odbornej praxe študentov</t>
  </si>
  <si>
    <t>PROJEKTY</t>
  </si>
  <si>
    <t>Národný projekt "Podpora a zvyšovanie kvality terénnej sociálnej práce" - MPSVaR SR - KPSS</t>
  </si>
  <si>
    <t>• vlastné zdroje</t>
  </si>
  <si>
    <t>• grantové zdroje</t>
  </si>
  <si>
    <t>Plnenie k 31.12.2020</t>
  </si>
  <si>
    <t>Zdroj financovania</t>
  </si>
  <si>
    <t>vlastné prostriedky opatrovaného</t>
  </si>
  <si>
    <t>sumarizačný riadok</t>
  </si>
  <si>
    <t>zdroje mesta</t>
  </si>
  <si>
    <t>zdroje Zariadenia pre seniorov</t>
  </si>
  <si>
    <t>príspevok z MPSVaR SR</t>
  </si>
  <si>
    <t>príspevok z ÚPSVaR</t>
  </si>
  <si>
    <t>vrátenie príspevku MPSVaR SR</t>
  </si>
  <si>
    <t>zdroje Trnavskej univerzity v Trnave</t>
  </si>
  <si>
    <t>príspevok - Implementačná agentúra MPSVaR SR</t>
  </si>
  <si>
    <t>Zdroje
Mesta Trnava</t>
  </si>
  <si>
    <t>Zdroje Zariadenia pre seniorov</t>
  </si>
  <si>
    <t>Transfery zo štátneho rozpočtu</t>
  </si>
  <si>
    <t>nezaratáva sa do skutočných výdavkov</t>
  </si>
  <si>
    <t>Výdavky podľa záverečného účtu Mesta Trnava za rok 2020</t>
  </si>
  <si>
    <t>sumarizačný riadok, zdroje mesta</t>
  </si>
  <si>
    <t>sumarizačný riadok príspevky pre SSS, zdroje mesta</t>
  </si>
  <si>
    <t>Zdroje mesta spolu</t>
  </si>
  <si>
    <t>Zjednodušená tabuľka - zdroje mesta</t>
  </si>
  <si>
    <t>Výdavky podľa záverečného účtu Mesta Trnava za rok 2020 - SOCIÁLNA STAROSTLIVOSŤ</t>
  </si>
  <si>
    <t>NFP Implementačná agentúra MPSVaR SR</t>
  </si>
  <si>
    <t>Prijímateľ dotácie</t>
  </si>
  <si>
    <t>Číslo zmluvy</t>
  </si>
  <si>
    <t>58/2020</t>
  </si>
  <si>
    <t>Pridelená suma</t>
  </si>
  <si>
    <t>Žiadaná suma</t>
  </si>
  <si>
    <t>na prevádzku poskytovanej sociálnej služby vo verejnom záujme v súlade s § 75 a § 77 ods. 8 písm. a) zákona o sociálnych službách</t>
  </si>
  <si>
    <t>2672/2020</t>
  </si>
  <si>
    <t>Záujmové združenie Rodina, o. z.</t>
  </si>
  <si>
    <t>277/2020</t>
  </si>
  <si>
    <t>286/2020</t>
  </si>
  <si>
    <t>darovacia zmluva</t>
  </si>
  <si>
    <t>331/2020</t>
  </si>
  <si>
    <t>a) vo výške 30 000 eur na mzdové náklady a náklady súvisiace so zabezpečením poskytovania sociálnych služieb v nízkoprahovom dennom centre,
b) vo výške 3 000 eur na sociálne služby krízovej intervencie v zmysle § 24b písm. b) ods. 1 zákona č. 448/2008 Z. z. o sociálnych službách a o zmene a doplnení zákona č. 455/1991 Zb. o živnostenskom podnikaní (živnostenský zákon) v znení neskorších predpisov (ďalej v dodatku „zákon o sociálnych službách“)v súvislosti s opatreniami prijatými s ochorením COVID – 19.“</t>
  </si>
  <si>
    <t>zmluva o spolupráci v zmysle ustanovenia § 51 zákona č. 40/1964 Zb. Občiansky zákonník v znení neskorších predpisov</t>
  </si>
  <si>
    <t>Zmluva
o poskytnutí finančnej dotácie z rozpočtu mesta Trnava v roku 2020, VZN č. 482</t>
  </si>
  <si>
    <t>Celoročná činnosť Mestskej organizácie Jednoty dôchodcov na Slovensku Trnava</t>
  </si>
  <si>
    <t>Mestská organizácia Jednoty dôchodcov na Slovensku Trnava, občianske združenie</t>
  </si>
  <si>
    <t>Združenie STORM</t>
  </si>
  <si>
    <t>56/2020</t>
  </si>
  <si>
    <t>54/2020, 
dodatok 1615/2020</t>
  </si>
  <si>
    <t>Centrum včasnej intervencie Trnava, n.o.</t>
  </si>
  <si>
    <t>57/2020</t>
  </si>
  <si>
    <t>na projekty v oblasti "Prorodinne orientované mesto"</t>
  </si>
  <si>
    <t>Občianske združenie Otvorené srdce</t>
  </si>
  <si>
    <t>70/2020</t>
  </si>
  <si>
    <t>2020/2020</t>
  </si>
  <si>
    <t>jednorazová dotácia, charita</t>
  </si>
  <si>
    <t>2022/2020</t>
  </si>
  <si>
    <t>jednorazová dotácia, prorodinne orientované mesto</t>
  </si>
  <si>
    <t>ZŠ s MŠ M. Gorkého 21 v Trnave</t>
  </si>
  <si>
    <t>Liga pár páru v Slovenskej republike</t>
  </si>
  <si>
    <t>2023/2020</t>
  </si>
  <si>
    <t>2025/2020</t>
  </si>
  <si>
    <t>jednorazová dotácia, zdravotne znevýhodnení</t>
  </si>
  <si>
    <t>Klub vozičkárov</t>
  </si>
  <si>
    <t>Spojená škola, Čajkovského 50, Trnava</t>
  </si>
  <si>
    <t>ZŠ s MŠ Slovenského učeného tovarišstva, Trnava</t>
  </si>
  <si>
    <t>jednorazová dotácia, zdravie a drogová prevencia</t>
  </si>
  <si>
    <t>2027/2020</t>
  </si>
  <si>
    <t>2015/2020</t>
  </si>
  <si>
    <t>Abstinentský klub Trnava (A-klub)</t>
  </si>
  <si>
    <t>2016/2020</t>
  </si>
  <si>
    <t>Občianske združenie „Krízové centrum Trnava“</t>
  </si>
  <si>
    <t>2029/2020</t>
  </si>
  <si>
    <t>Stacionár NÁŠ DOM n.o.</t>
  </si>
  <si>
    <t>2017/2020</t>
  </si>
  <si>
    <t>AESCULAP - družstvo neštátnych zdravotníckych pracovníkov</t>
  </si>
  <si>
    <t>2069/2020</t>
  </si>
  <si>
    <t>Patchwork Tirnavia, o.z.</t>
  </si>
  <si>
    <t>2019/2020</t>
  </si>
  <si>
    <t>Účel</t>
  </si>
  <si>
    <t>SPOLU</t>
  </si>
  <si>
    <t>Naplnenie žiadosti v %</t>
  </si>
  <si>
    <t>zmluva
o poskytnutí finančnej dotácie z rozpočtu mesta Trnava v roku 2020, VZN č. 482, VZN 501, v zmysle zákona č. 305/2005 Z. z. o sociálnoprávnej ochrane detí a o sociálnej kuratele a o zmene a doplnení niektorých zákonov</t>
  </si>
  <si>
    <t>zmluva
o poskytnutí finančnej dotácie z rozpočtu mesta Trnava v roku 2020, VZN č. 482</t>
  </si>
  <si>
    <t>mluva
o poskytnutí finančnej dotácie z rozpočtu mesta Trnava v roku 2020, VZN č. 482</t>
  </si>
  <si>
    <t>Právny základ dotácie</t>
  </si>
  <si>
    <t>sumarizačný riadok príspevky pre ZpS, zdroje mesta</t>
  </si>
  <si>
    <t>287/2020, 
dodatok 332/2020</t>
  </si>
  <si>
    <r>
      <t xml:space="preserve">PROJEKTY </t>
    </r>
    <r>
      <rPr>
        <b/>
        <sz val="14"/>
        <color rgb="FFC00000"/>
        <rFont val="Calibri"/>
        <family val="2"/>
        <charset val="238"/>
        <scheme val="minor"/>
      </rPr>
      <t>- grantové zdroje</t>
    </r>
  </si>
  <si>
    <t>Dotácie pridelené Mestom Trnava subjektom pôsobiacim v sociálnej oblasti, rok 2020</t>
  </si>
  <si>
    <t>10 ks samostatné lôžka s 10 ks matracmi pre ľudí bez domova s pozitívnym testom na ochorenie COVID - 19 v karanténnom zariadení zriadeného Mestom Trnava v bývalej budove Kalokagatie
Podpora 550,- eur vo forme nepeňažného daru</t>
  </si>
  <si>
    <t>poskytovanie sociálnej služby v dennom stacionári, ambulantná forma</t>
  </si>
  <si>
    <t>náklady spojené na výdavky spojené s činnosťou a prevádzkou „Trnavského materského centra a Azylového domu Tamara“.</t>
  </si>
  <si>
    <t>projekt Streetwork v Trnave - poskytovanie sociálnej pomoci a humanitárnej starostlivosti hlavne pre ľudí bez domova, zameraných na sociálnu pomoc ako odbornú alebo obslužnú činnosť</t>
  </si>
  <si>
    <t>náklady spojené s realizáciou projektu „KROK VPRED 2020"</t>
  </si>
  <si>
    <t>náklady spojené s realizáciou projektu „Hľadáme možnosti pre rodiny“</t>
  </si>
  <si>
    <t>projekty v oblasti "Prorodinne orientované mesto"</t>
  </si>
  <si>
    <t>náklady spojené s realizáciou projektu: „Zlepšujeme náš potravinový sklad“</t>
  </si>
  <si>
    <t>náklady spojené s realizáciou projektu: „Pracovné zručnosti ľudí s ŤZP“</t>
  </si>
  <si>
    <t>náklady spojené s realizáciou projektu „Posolstvo troch generácií“</t>
  </si>
  <si>
    <t>náklady spojené s realizáciou projektu: „Kurz spoznávania pred manželstvom“</t>
  </si>
  <si>
    <t>náklady spojené s realizáciou projektu: „Šikovné ruky vozičkárov“</t>
  </si>
  <si>
    <t>náklady spojené s realizáciou projektu: „Autistické deti spolu s rodinami spoznávajú svet"</t>
  </si>
  <si>
    <t>náklady spojené s realizáciou projektu: „Senzorická stimulácia žiakov s viacnásobným postihnutím v multisenzorickom prostredí snoezelenu“</t>
  </si>
  <si>
    <t>náklady spojené s realizáciou projektu: „NEONATAL Tirnavia 2020“</t>
  </si>
  <si>
    <t>náklady spojené s realizáciou projektu "Naučme sa drogám povedať NIE"</t>
  </si>
  <si>
    <t>náklady spojené s realizáciou projektu "Zdravá rodina - prevencia a podpora: Podpora celoročných aktivít A-Klub Trnava"</t>
  </si>
  <si>
    <t>náklady spojené s realizáciou projektu "Skvalitňovanie služieb pre pacientov a návštevníkov Mestskej polikliniky v Trnave"</t>
  </si>
  <si>
    <t>Zdroj: Informačný systém Mesta Trnava</t>
  </si>
  <si>
    <t>Zdroj: Záverečný účet Mesta Trnava za rok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</si>
</sst>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 _K_č"/>
    <numFmt numFmtId="165" formatCode="_-* #,##0.00\ [$€-41B]_-;\-* #,##0.00\ [$€-41B]_-;_-* &quot;-&quot;??\ [$€-41B]_-;_-@_-"/>
    <numFmt numFmtId="166" formatCode="_-* #,##0\ [$€-41B]_-;\-* #,##0\ [$€-41B]_-;_-* &quot;-&quot;??\ [$€-41B]_-;_-@_-"/>
    <numFmt numFmtId="167" formatCode="_-* #,##0.00\ _€_-;\-* #,##0.00\ _€_-;_-* &quot;-&quot;??\ _€_-;_-@_-"/>
    <numFmt numFmtId="168" formatCode="_-* #,##0.00\ [$€-1]_-;\-* #,##0.00\ [$€-1]_-;_-* &quot;-&quot;??\ [$€-1]_-;_-@_-"/>
    <numFmt numFmtId="169" formatCode="_-* #,##0\ [$€-1]_-;\-* #,##0\ [$€-1]_-;_-* &quot;-&quot;??\ [$€-1]_-;_-@_-"/>
  </numFmts>
  <fonts count="25" x14ac:knownFonts="1">
    <font>
      <sz val="11"/>
      <color theme="1"/>
      <name val="Calibri"/>
      <family val="2"/>
      <charset val="238"/>
      <scheme val="minor"/>
    </font>
    <font>
      <sz val="8"/>
      <name val="Calibri"/>
      <family val="2"/>
      <charset val="238"/>
      <scheme val="minor"/>
    </font>
    <font>
      <sz val="11"/>
      <color theme="1"/>
      <name val="Calibri"/>
      <family val="2"/>
      <charset val="238"/>
      <scheme val="minor"/>
    </font>
    <font>
      <b/>
      <sz val="11"/>
      <color theme="1"/>
      <name val="Calibri"/>
      <family val="2"/>
      <charset val="238"/>
      <scheme val="minor"/>
    </font>
    <font>
      <b/>
      <sz val="10"/>
      <color theme="1"/>
      <name val="Arial"/>
      <family val="2"/>
      <charset val="238"/>
    </font>
    <font>
      <sz val="10"/>
      <color theme="1"/>
      <name val="Arial"/>
      <family val="2"/>
      <charset val="238"/>
    </font>
    <font>
      <sz val="10"/>
      <name val="Arial"/>
      <family val="2"/>
      <charset val="238"/>
    </font>
    <font>
      <sz val="10"/>
      <color theme="0" tint="-0.34998626667073579"/>
      <name val="Arial"/>
      <family val="2"/>
      <charset val="238"/>
    </font>
    <font>
      <sz val="10"/>
      <color rgb="FF000000"/>
      <name val="Arial"/>
      <family val="2"/>
      <charset val="238"/>
    </font>
    <font>
      <b/>
      <sz val="10"/>
      <color rgb="FF000000"/>
      <name val="Arial"/>
      <family val="2"/>
      <charset val="238"/>
    </font>
    <font>
      <sz val="10"/>
      <color theme="0" tint="-0.249977111117893"/>
      <name val="Arial"/>
      <family val="2"/>
      <charset val="238"/>
    </font>
    <font>
      <i/>
      <sz val="10"/>
      <color theme="0" tint="-0.34998626667073579"/>
      <name val="Arial"/>
      <family val="2"/>
      <charset val="238"/>
    </font>
    <font>
      <sz val="12"/>
      <color theme="1"/>
      <name val="Calibri"/>
      <family val="2"/>
      <charset val="238"/>
      <scheme val="minor"/>
    </font>
    <font>
      <sz val="8"/>
      <color theme="1"/>
      <name val="Calibri"/>
      <family val="2"/>
      <charset val="238"/>
      <scheme val="minor"/>
    </font>
    <font>
      <b/>
      <sz val="12"/>
      <color theme="1"/>
      <name val="Calibri"/>
      <family val="2"/>
      <charset val="238"/>
      <scheme val="minor"/>
    </font>
    <font>
      <b/>
      <sz val="14"/>
      <color theme="1"/>
      <name val="Calibri"/>
      <family val="2"/>
      <charset val="238"/>
      <scheme val="minor"/>
    </font>
    <font>
      <i/>
      <sz val="11"/>
      <color theme="1"/>
      <name val="Calibri"/>
      <family val="2"/>
      <charset val="238"/>
      <scheme val="minor"/>
    </font>
    <font>
      <i/>
      <sz val="10"/>
      <color theme="1"/>
      <name val="Calibri"/>
      <family val="2"/>
      <charset val="238"/>
      <scheme val="minor"/>
    </font>
    <font>
      <sz val="11"/>
      <color theme="9" tint="-0.249977111117893"/>
      <name val="Calibri"/>
      <family val="2"/>
      <charset val="238"/>
      <scheme val="minor"/>
    </font>
    <font>
      <sz val="11"/>
      <color rgb="FF0070C0"/>
      <name val="Calibri"/>
      <family val="2"/>
      <charset val="238"/>
      <scheme val="minor"/>
    </font>
    <font>
      <b/>
      <sz val="14"/>
      <color rgb="FF0070C0"/>
      <name val="Calibri"/>
      <family val="2"/>
      <charset val="238"/>
      <scheme val="minor"/>
    </font>
    <font>
      <sz val="16"/>
      <color theme="1"/>
      <name val="Calibri"/>
      <family val="2"/>
      <charset val="238"/>
      <scheme val="minor"/>
    </font>
    <font>
      <b/>
      <i/>
      <sz val="14"/>
      <color theme="8" tint="-0.249977111117893"/>
      <name val="Calibri"/>
      <family val="2"/>
      <charset val="238"/>
      <scheme val="minor"/>
    </font>
    <font>
      <b/>
      <sz val="14"/>
      <color rgb="FFC00000"/>
      <name val="Calibri"/>
      <family val="2"/>
      <charset val="238"/>
      <scheme val="minor"/>
    </font>
    <font>
      <sz val="11"/>
      <color rgb="FFC00000"/>
      <name val="Calibri"/>
      <family val="2"/>
      <charset val="238"/>
      <scheme val="minor"/>
    </font>
  </fonts>
  <fills count="16">
    <fill>
      <patternFill patternType="none"/>
    </fill>
    <fill>
      <patternFill patternType="gray125"/>
    </fill>
    <fill>
      <patternFill patternType="solid">
        <fgColor rgb="FFE2EFD9"/>
        <bgColor indexed="64"/>
      </patternFill>
    </fill>
    <fill>
      <patternFill patternType="solid">
        <fgColor rgb="FFDEEAF6"/>
        <bgColor indexed="64"/>
      </patternFill>
    </fill>
    <fill>
      <patternFill patternType="solid">
        <fgColor rgb="FFFFF2CC"/>
        <bgColor indexed="64"/>
      </patternFill>
    </fill>
    <fill>
      <patternFill patternType="solid">
        <fgColor rgb="FFFBE4D5"/>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FF"/>
        <bgColor indexed="64"/>
      </patternFill>
    </fill>
    <fill>
      <patternFill patternType="solid">
        <fgColor theme="9" tint="0.79998168889431442"/>
        <bgColor indexed="64"/>
      </patternFill>
    </fill>
    <fill>
      <patternFill patternType="solid">
        <fgColor rgb="FFFEF5F0"/>
        <bgColor indexed="64"/>
      </patternFill>
    </fill>
    <fill>
      <patternFill patternType="solid">
        <fgColor theme="5" tint="0.39997558519241921"/>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73">
    <xf numFmtId="0" fontId="0" fillId="0" borderId="0" xfId="0"/>
    <xf numFmtId="0" fontId="4" fillId="0" borderId="0" xfId="0" applyFont="1" applyAlignment="1">
      <alignment horizontal="left" vertical="center"/>
    </xf>
    <xf numFmtId="0" fontId="5" fillId="0" borderId="0" xfId="0" applyFont="1" applyAlignment="1">
      <alignment horizontal="center" vertical="center" textRotation="90"/>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169" fontId="5" fillId="0" borderId="0" xfId="0" applyNumberFormat="1" applyFont="1" applyAlignment="1">
      <alignment horizontal="left" vertical="center"/>
    </xf>
    <xf numFmtId="0" fontId="5" fillId="8" borderId="5" xfId="0" applyFont="1" applyFill="1" applyBorder="1" applyAlignment="1">
      <alignment horizontal="left" vertical="center"/>
    </xf>
    <xf numFmtId="0" fontId="5" fillId="8" borderId="2" xfId="0" applyFont="1" applyFill="1" applyBorder="1" applyAlignment="1">
      <alignment horizontal="center" vertical="center" textRotation="90"/>
    </xf>
    <xf numFmtId="0" fontId="5" fillId="8" borderId="2" xfId="0" applyFont="1" applyFill="1" applyBorder="1" applyAlignment="1">
      <alignment horizontal="left" vertical="center" wrapText="1"/>
    </xf>
    <xf numFmtId="0" fontId="5" fillId="8" borderId="6" xfId="0" applyFont="1" applyFill="1" applyBorder="1" applyAlignment="1">
      <alignment horizontal="left" vertical="center"/>
    </xf>
    <xf numFmtId="0" fontId="5" fillId="8" borderId="1" xfId="0"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167" fontId="6" fillId="8" borderId="1" xfId="0" applyNumberFormat="1" applyFont="1" applyFill="1" applyBorder="1" applyAlignment="1">
      <alignment horizontal="center" vertical="center" wrapText="1"/>
    </xf>
    <xf numFmtId="169" fontId="6" fillId="8" borderId="1" xfId="0" applyNumberFormat="1"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169" fontId="5" fillId="0" borderId="1" xfId="0" applyNumberFormat="1" applyFont="1" applyBorder="1" applyAlignment="1">
      <alignment horizontal="left" vertical="center"/>
    </xf>
    <xf numFmtId="168" fontId="5" fillId="0" borderId="1" xfId="0" applyNumberFormat="1" applyFont="1" applyBorder="1" applyAlignment="1">
      <alignment horizontal="left" vertical="center"/>
    </xf>
    <xf numFmtId="168" fontId="5" fillId="9" borderId="1" xfId="0" applyNumberFormat="1" applyFont="1" applyFill="1" applyBorder="1" applyAlignment="1">
      <alignment horizontal="left" vertical="center"/>
    </xf>
    <xf numFmtId="0" fontId="5"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5" fillId="7" borderId="1" xfId="0" applyFont="1" applyFill="1" applyBorder="1" applyAlignment="1">
      <alignment horizontal="center" vertical="center" wrapText="1"/>
    </xf>
    <xf numFmtId="169" fontId="5" fillId="7" borderId="1" xfId="0" applyNumberFormat="1" applyFont="1" applyFill="1" applyBorder="1" applyAlignment="1">
      <alignment horizontal="center" vertical="center" wrapText="1"/>
    </xf>
    <xf numFmtId="168" fontId="5" fillId="0" borderId="1" xfId="0" applyNumberFormat="1" applyFont="1" applyBorder="1" applyAlignment="1">
      <alignment vertical="center" wrapText="1"/>
    </xf>
    <xf numFmtId="168" fontId="6" fillId="7" borderId="1" xfId="0" applyNumberFormat="1" applyFont="1" applyFill="1" applyBorder="1" applyAlignment="1">
      <alignment horizontal="center" vertical="center" wrapText="1"/>
    </xf>
    <xf numFmtId="168" fontId="5" fillId="9"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6" fillId="7" borderId="1" xfId="0" applyNumberFormat="1" applyFont="1" applyFill="1" applyBorder="1" applyAlignment="1">
      <alignment horizontal="center" vertical="center" wrapText="1"/>
    </xf>
    <xf numFmtId="168" fontId="5" fillId="7" borderId="1" xfId="0" applyNumberFormat="1" applyFont="1" applyFill="1" applyBorder="1" applyAlignment="1">
      <alignment horizontal="center" vertical="center" wrapText="1"/>
    </xf>
    <xf numFmtId="166" fontId="6" fillId="7" borderId="1" xfId="0" applyNumberFormat="1" applyFont="1" applyFill="1" applyBorder="1" applyAlignment="1">
      <alignment horizontal="center" vertical="center" wrapText="1"/>
    </xf>
    <xf numFmtId="166" fontId="5" fillId="9" borderId="1" xfId="0" applyNumberFormat="1" applyFont="1" applyFill="1" applyBorder="1" applyAlignment="1">
      <alignment vertical="center" wrapText="1"/>
    </xf>
    <xf numFmtId="169" fontId="6" fillId="7" borderId="1" xfId="0" applyNumberFormat="1" applyFont="1" applyFill="1" applyBorder="1" applyAlignment="1">
      <alignment horizontal="center" vertical="center" wrapText="1"/>
    </xf>
    <xf numFmtId="165" fontId="5" fillId="0" borderId="1" xfId="0" applyNumberFormat="1" applyFont="1" applyBorder="1" applyAlignment="1">
      <alignment vertical="center" wrapText="1"/>
    </xf>
    <xf numFmtId="165" fontId="5" fillId="7" borderId="1" xfId="0" applyNumberFormat="1" applyFont="1" applyFill="1" applyBorder="1" applyAlignment="1">
      <alignment horizontal="center" vertical="center" wrapText="1"/>
    </xf>
    <xf numFmtId="2" fontId="5" fillId="7" borderId="1" xfId="0" applyNumberFormat="1" applyFont="1" applyFill="1" applyBorder="1" applyAlignment="1">
      <alignment horizontal="center" vertical="center" wrapText="1"/>
    </xf>
    <xf numFmtId="166" fontId="5" fillId="7" borderId="1" xfId="0" applyNumberFormat="1" applyFont="1" applyFill="1" applyBorder="1" applyAlignment="1">
      <alignment horizontal="center" vertical="center" wrapText="1"/>
    </xf>
    <xf numFmtId="166" fontId="6" fillId="7" borderId="5"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10" fontId="5" fillId="0" borderId="1" xfId="1" applyNumberFormat="1" applyFont="1" applyBorder="1" applyAlignment="1">
      <alignment horizontal="center" vertical="center"/>
    </xf>
    <xf numFmtId="0" fontId="6" fillId="7" borderId="1" xfId="0" applyFont="1" applyFill="1" applyBorder="1" applyAlignment="1">
      <alignment horizontal="center" vertical="center" wrapText="1"/>
    </xf>
    <xf numFmtId="169" fontId="5" fillId="9" borderId="1" xfId="0" applyNumberFormat="1" applyFont="1" applyFill="1" applyBorder="1" applyAlignment="1">
      <alignment horizontal="left" vertical="center"/>
    </xf>
    <xf numFmtId="0" fontId="8"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165" fontId="5" fillId="11"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0" xfId="0" applyNumberFormat="1" applyFont="1" applyAlignment="1">
      <alignment horizontal="center" vertical="center" wrapText="1"/>
    </xf>
    <xf numFmtId="0" fontId="6" fillId="0" borderId="1" xfId="0" applyFont="1" applyBorder="1" applyAlignment="1">
      <alignment vertical="center" wrapText="1"/>
    </xf>
    <xf numFmtId="166" fontId="5" fillId="0" borderId="1" xfId="0" applyNumberFormat="1" applyFont="1" applyBorder="1" applyAlignment="1">
      <alignment vertical="center" wrapText="1"/>
    </xf>
    <xf numFmtId="0" fontId="6" fillId="7" borderId="0" xfId="0" applyFont="1" applyFill="1" applyBorder="1" applyAlignment="1">
      <alignment vertical="center" wrapText="1"/>
    </xf>
    <xf numFmtId="0" fontId="0" fillId="0" borderId="0" xfId="0" applyAlignment="1">
      <alignment vertical="center"/>
    </xf>
    <xf numFmtId="0" fontId="3" fillId="0" borderId="0" xfId="0" applyFont="1" applyAlignment="1">
      <alignment vertical="center"/>
    </xf>
    <xf numFmtId="0" fontId="3" fillId="9" borderId="7"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15" fillId="7" borderId="7" xfId="0" applyFont="1" applyFill="1" applyBorder="1" applyAlignment="1">
      <alignment vertical="center" wrapText="1"/>
    </xf>
    <xf numFmtId="169" fontId="0" fillId="0" borderId="7" xfId="0" applyNumberFormat="1" applyFont="1" applyBorder="1" applyAlignment="1">
      <alignment horizontal="left" vertical="center" wrapText="1"/>
    </xf>
    <xf numFmtId="0" fontId="0" fillId="9" borderId="7" xfId="0" applyFill="1" applyBorder="1" applyAlignment="1">
      <alignment vertical="center"/>
    </xf>
    <xf numFmtId="169" fontId="0" fillId="13" borderId="7" xfId="0" applyNumberFormat="1" applyFill="1" applyBorder="1" applyAlignment="1">
      <alignment vertical="center"/>
    </xf>
    <xf numFmtId="169" fontId="0" fillId="12" borderId="7" xfId="0" applyNumberFormat="1" applyFill="1" applyBorder="1" applyAlignment="1">
      <alignment vertical="center"/>
    </xf>
    <xf numFmtId="0" fontId="3" fillId="0" borderId="7" xfId="0" applyFont="1" applyBorder="1" applyAlignment="1">
      <alignment vertical="center" wrapText="1"/>
    </xf>
    <xf numFmtId="0" fontId="3" fillId="9" borderId="7" xfId="0" applyFont="1" applyFill="1" applyBorder="1" applyAlignment="1">
      <alignment vertical="center"/>
    </xf>
    <xf numFmtId="169" fontId="3" fillId="13" borderId="7" xfId="0" applyNumberFormat="1" applyFont="1" applyFill="1" applyBorder="1" applyAlignment="1">
      <alignment vertical="center"/>
    </xf>
    <xf numFmtId="169" fontId="3" fillId="12" borderId="7" xfId="0" applyNumberFormat="1" applyFont="1" applyFill="1" applyBorder="1" applyAlignment="1">
      <alignment vertical="center"/>
    </xf>
    <xf numFmtId="0" fontId="3" fillId="7" borderId="7" xfId="0" applyFont="1" applyFill="1" applyBorder="1" applyAlignment="1">
      <alignment vertical="center" wrapText="1"/>
    </xf>
    <xf numFmtId="169" fontId="0" fillId="0" borderId="7" xfId="0" applyNumberFormat="1" applyFont="1" applyBorder="1" applyAlignment="1">
      <alignment vertical="center" wrapText="1"/>
    </xf>
    <xf numFmtId="0" fontId="0" fillId="0" borderId="7" xfId="0" applyBorder="1" applyAlignment="1">
      <alignment vertical="center" wrapText="1"/>
    </xf>
    <xf numFmtId="0" fontId="14" fillId="7" borderId="7" xfId="0" applyFont="1" applyFill="1" applyBorder="1" applyAlignment="1">
      <alignment vertical="center" wrapText="1"/>
    </xf>
    <xf numFmtId="169" fontId="14" fillId="9" borderId="7" xfId="0" applyNumberFormat="1" applyFont="1" applyFill="1" applyBorder="1" applyAlignment="1">
      <alignment vertical="center"/>
    </xf>
    <xf numFmtId="169" fontId="12" fillId="13" borderId="7" xfId="0" applyNumberFormat="1" applyFont="1" applyFill="1" applyBorder="1" applyAlignment="1">
      <alignment vertical="center"/>
    </xf>
    <xf numFmtId="169" fontId="12" fillId="12" borderId="7" xfId="0" applyNumberFormat="1" applyFont="1" applyFill="1" applyBorder="1" applyAlignment="1">
      <alignment vertical="center"/>
    </xf>
    <xf numFmtId="0" fontId="0" fillId="7" borderId="7" xfId="0" applyFont="1" applyFill="1" applyBorder="1" applyAlignment="1">
      <alignment vertical="center" wrapText="1"/>
    </xf>
    <xf numFmtId="0" fontId="0" fillId="7" borderId="7" xfId="0" applyFont="1" applyFill="1" applyBorder="1" applyAlignment="1">
      <alignment horizontal="left" vertical="center" wrapText="1"/>
    </xf>
    <xf numFmtId="169" fontId="0" fillId="9" borderId="7" xfId="0" applyNumberFormat="1" applyFont="1" applyFill="1" applyBorder="1" applyAlignment="1">
      <alignment vertical="center" wrapText="1"/>
    </xf>
    <xf numFmtId="169" fontId="14" fillId="13" borderId="7" xfId="0" applyNumberFormat="1" applyFont="1" applyFill="1" applyBorder="1" applyAlignment="1">
      <alignment vertical="center"/>
    </xf>
    <xf numFmtId="169" fontId="14" fillId="12" borderId="7" xfId="0" applyNumberFormat="1" applyFont="1" applyFill="1" applyBorder="1" applyAlignment="1">
      <alignment vertical="center"/>
    </xf>
    <xf numFmtId="169" fontId="0" fillId="7" borderId="7" xfId="0" applyNumberFormat="1" applyFont="1" applyFill="1" applyBorder="1" applyAlignment="1">
      <alignment vertical="center" wrapText="1"/>
    </xf>
    <xf numFmtId="168" fontId="14" fillId="9" borderId="7" xfId="0" applyNumberFormat="1" applyFont="1" applyFill="1" applyBorder="1" applyAlignment="1">
      <alignment vertical="center"/>
    </xf>
    <xf numFmtId="168" fontId="0" fillId="9" borderId="7" xfId="0" applyNumberFormat="1" applyFill="1" applyBorder="1" applyAlignment="1">
      <alignment vertical="center"/>
    </xf>
    <xf numFmtId="168" fontId="0" fillId="13" borderId="7" xfId="0" applyNumberFormat="1" applyFill="1" applyBorder="1" applyAlignment="1">
      <alignment vertical="center"/>
    </xf>
    <xf numFmtId="0" fontId="0" fillId="12" borderId="7" xfId="0" applyFill="1" applyBorder="1" applyAlignment="1">
      <alignment horizontal="center" vertical="center" wrapText="1"/>
    </xf>
    <xf numFmtId="0" fontId="14" fillId="0" borderId="7" xfId="0" applyFont="1" applyBorder="1" applyAlignment="1">
      <alignment vertical="center" wrapText="1"/>
    </xf>
    <xf numFmtId="0" fontId="0" fillId="7" borderId="7" xfId="0" applyFill="1" applyBorder="1" applyAlignment="1">
      <alignment vertical="center" wrapText="1"/>
    </xf>
    <xf numFmtId="0" fontId="0" fillId="13" borderId="7" xfId="0" applyFill="1" applyBorder="1" applyAlignment="1">
      <alignment horizontal="center" vertical="center" wrapText="1"/>
    </xf>
    <xf numFmtId="169" fontId="0" fillId="12" borderId="7" xfId="0" applyNumberFormat="1" applyFill="1" applyBorder="1" applyAlignment="1">
      <alignment vertical="center" wrapText="1"/>
    </xf>
    <xf numFmtId="169" fontId="3" fillId="9"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13" fillId="0" borderId="7" xfId="0" applyFont="1" applyBorder="1" applyAlignment="1">
      <alignment horizontal="center" vertical="center" wrapText="1"/>
    </xf>
    <xf numFmtId="0" fontId="15" fillId="9" borderId="7" xfId="0" applyFont="1" applyFill="1" applyBorder="1" applyAlignment="1">
      <alignment vertical="center"/>
    </xf>
    <xf numFmtId="0" fontId="15" fillId="9" borderId="7" xfId="0" applyFont="1" applyFill="1" applyBorder="1" applyAlignment="1">
      <alignment vertical="center" wrapText="1"/>
    </xf>
    <xf numFmtId="169" fontId="0" fillId="8" borderId="7" xfId="0" applyNumberFormat="1" applyFont="1" applyFill="1" applyBorder="1" applyAlignment="1">
      <alignment vertical="center" wrapText="1"/>
    </xf>
    <xf numFmtId="169" fontId="0" fillId="0" borderId="0" xfId="0" applyNumberFormat="1" applyFont="1" applyAlignment="1">
      <alignment vertical="center"/>
    </xf>
    <xf numFmtId="0" fontId="0" fillId="0" borderId="7" xfId="0" applyBorder="1" applyAlignment="1">
      <alignment horizontal="right" vertical="center" wrapText="1"/>
    </xf>
    <xf numFmtId="0" fontId="0" fillId="7" borderId="7" xfId="0" applyFill="1" applyBorder="1" applyAlignment="1">
      <alignment horizontal="right" vertical="center" wrapText="1"/>
    </xf>
    <xf numFmtId="0" fontId="19" fillId="7" borderId="7"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18" fillId="7" borderId="7"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0" fillId="0" borderId="11" xfId="0" applyFont="1" applyBorder="1" applyAlignment="1">
      <alignment horizontal="left" vertical="center" wrapText="1"/>
    </xf>
    <xf numFmtId="0" fontId="19" fillId="7" borderId="11" xfId="0" applyFont="1" applyFill="1" applyBorder="1" applyAlignment="1">
      <alignment horizontal="left" vertical="center" wrapText="1"/>
    </xf>
    <xf numFmtId="0" fontId="0" fillId="7" borderId="11" xfId="0" applyFont="1" applyFill="1" applyBorder="1" applyAlignment="1">
      <alignment horizontal="left" vertical="center" wrapText="1"/>
    </xf>
    <xf numFmtId="169" fontId="0" fillId="0" borderId="8" xfId="0" applyNumberFormat="1" applyFont="1" applyBorder="1" applyAlignment="1">
      <alignment vertical="center" wrapText="1"/>
    </xf>
    <xf numFmtId="0" fontId="14" fillId="7" borderId="1" xfId="0" applyFont="1" applyFill="1" applyBorder="1" applyAlignment="1">
      <alignment vertical="center" wrapText="1"/>
    </xf>
    <xf numFmtId="169" fontId="14" fillId="8" borderId="1" xfId="0" applyNumberFormat="1" applyFont="1" applyFill="1" applyBorder="1" applyAlignment="1">
      <alignment vertical="center" wrapText="1"/>
    </xf>
    <xf numFmtId="169" fontId="14" fillId="7" borderId="1" xfId="0" applyNumberFormat="1" applyFont="1" applyFill="1" applyBorder="1" applyAlignment="1">
      <alignment vertical="center" wrapText="1"/>
    </xf>
    <xf numFmtId="0" fontId="15" fillId="7" borderId="9" xfId="0" applyFont="1" applyFill="1" applyBorder="1" applyAlignment="1">
      <alignment vertical="center" wrapText="1"/>
    </xf>
    <xf numFmtId="169" fontId="16" fillId="0" borderId="9" xfId="0" applyNumberFormat="1" applyFont="1" applyBorder="1" applyAlignment="1">
      <alignment vertical="center" wrapText="1"/>
    </xf>
    <xf numFmtId="0" fontId="0" fillId="0" borderId="10" xfId="0" applyBorder="1" applyAlignment="1">
      <alignment horizontal="right" vertical="center" wrapText="1"/>
    </xf>
    <xf numFmtId="169" fontId="0" fillId="8" borderId="10" xfId="0" applyNumberFormat="1" applyFont="1" applyFill="1" applyBorder="1" applyAlignment="1">
      <alignment vertical="center" wrapText="1"/>
    </xf>
    <xf numFmtId="0" fontId="14" fillId="0" borderId="1" xfId="0" applyFont="1" applyBorder="1" applyAlignment="1">
      <alignment vertical="center" wrapText="1"/>
    </xf>
    <xf numFmtId="0" fontId="0" fillId="7" borderId="8" xfId="0" applyFill="1" applyBorder="1" applyAlignment="1">
      <alignment horizontal="right" vertical="center" wrapText="1"/>
    </xf>
    <xf numFmtId="169" fontId="0" fillId="7" borderId="8" xfId="0" applyNumberFormat="1" applyFont="1" applyFill="1" applyBorder="1" applyAlignment="1">
      <alignment vertical="center" wrapText="1"/>
    </xf>
    <xf numFmtId="169" fontId="0" fillId="0" borderId="10" xfId="0" applyNumberFormat="1" applyFont="1" applyBorder="1" applyAlignment="1">
      <alignment vertical="center" wrapText="1"/>
    </xf>
    <xf numFmtId="0" fontId="13" fillId="7" borderId="11" xfId="0" applyFont="1" applyFill="1" applyBorder="1" applyAlignment="1">
      <alignment horizontal="left" vertical="center" wrapText="1"/>
    </xf>
    <xf numFmtId="169" fontId="0" fillId="0" borderId="9" xfId="0" applyNumberFormat="1" applyFont="1" applyBorder="1" applyAlignment="1">
      <alignment vertical="center" wrapText="1"/>
    </xf>
    <xf numFmtId="169" fontId="0" fillId="8" borderId="1" xfId="0" applyNumberFormat="1" applyFont="1" applyFill="1" applyBorder="1" applyAlignment="1">
      <alignment vertical="center" wrapText="1"/>
    </xf>
    <xf numFmtId="0" fontId="14" fillId="0" borderId="11" xfId="0" applyFont="1" applyBorder="1" applyAlignment="1">
      <alignment vertical="center"/>
    </xf>
    <xf numFmtId="0" fontId="0" fillId="7" borderId="1" xfId="0" applyFill="1" applyBorder="1" applyAlignment="1">
      <alignment horizontal="right" vertical="center" wrapText="1"/>
    </xf>
    <xf numFmtId="0" fontId="20" fillId="7" borderId="8" xfId="0" applyFont="1" applyFill="1" applyBorder="1" applyAlignment="1">
      <alignment vertical="center" wrapText="1"/>
    </xf>
    <xf numFmtId="0" fontId="21" fillId="14" borderId="0" xfId="0" applyFont="1" applyFill="1" applyAlignment="1">
      <alignment vertical="center"/>
    </xf>
    <xf numFmtId="0" fontId="0" fillId="7" borderId="7" xfId="0" applyFont="1" applyFill="1" applyBorder="1" applyAlignment="1">
      <alignment horizontal="right" vertical="center" wrapText="1"/>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Alignment="1">
      <alignment horizontal="center" vertical="center" wrapText="1"/>
    </xf>
    <xf numFmtId="0" fontId="12" fillId="0" borderId="0" xfId="0" applyNumberFormat="1" applyFont="1" applyAlignment="1">
      <alignment vertical="center"/>
    </xf>
    <xf numFmtId="0" fontId="22" fillId="0" borderId="0" xfId="0" applyFont="1" applyAlignment="1">
      <alignment vertical="center"/>
    </xf>
    <xf numFmtId="169" fontId="24" fillId="7" borderId="1" xfId="0" applyNumberFormat="1" applyFont="1" applyFill="1" applyBorder="1" applyAlignment="1">
      <alignment vertical="center" wrapText="1"/>
    </xf>
    <xf numFmtId="0" fontId="15" fillId="14" borderId="1" xfId="0" applyFont="1" applyFill="1" applyBorder="1" applyAlignment="1">
      <alignment vertical="center"/>
    </xf>
    <xf numFmtId="169" fontId="15" fillId="14" borderId="1" xfId="0" applyNumberFormat="1" applyFont="1" applyFill="1" applyBorder="1" applyAlignment="1">
      <alignment vertical="center"/>
    </xf>
    <xf numFmtId="0" fontId="16" fillId="0" borderId="0" xfId="0" applyFont="1" applyAlignment="1">
      <alignment vertical="center"/>
    </xf>
    <xf numFmtId="0" fontId="3" fillId="0" borderId="1" xfId="0" applyFont="1" applyBorder="1" applyAlignment="1">
      <alignment vertical="center" wrapText="1"/>
    </xf>
    <xf numFmtId="16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ont="1" applyAlignment="1">
      <alignment vertical="center"/>
    </xf>
    <xf numFmtId="0" fontId="0" fillId="0" borderId="1" xfId="0" applyFont="1" applyBorder="1" applyAlignment="1">
      <alignment vertical="center" wrapText="1"/>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8" fontId="0" fillId="0" borderId="1" xfId="0" applyNumberFormat="1" applyFont="1" applyBorder="1" applyAlignment="1">
      <alignment vertical="center" wrapText="1"/>
    </xf>
    <xf numFmtId="9" fontId="0" fillId="0" borderId="1" xfId="1" applyFont="1" applyBorder="1" applyAlignment="1">
      <alignment horizontal="center" vertical="center"/>
    </xf>
    <xf numFmtId="168" fontId="0" fillId="0" borderId="1" xfId="2" applyNumberFormat="1" applyFont="1" applyBorder="1" applyAlignment="1">
      <alignment vertical="center" wrapText="1"/>
    </xf>
    <xf numFmtId="0" fontId="3" fillId="0" borderId="1" xfId="0" applyFont="1" applyBorder="1" applyAlignment="1">
      <alignment vertical="center"/>
    </xf>
    <xf numFmtId="168" fontId="0" fillId="15" borderId="1" xfId="0" applyNumberFormat="1" applyFont="1" applyFill="1" applyBorder="1" applyAlignment="1">
      <alignment vertical="center"/>
    </xf>
    <xf numFmtId="168" fontId="0" fillId="0" borderId="1" xfId="0" applyNumberFormat="1" applyFont="1" applyBorder="1" applyAlignment="1">
      <alignment vertical="center"/>
    </xf>
    <xf numFmtId="9" fontId="3" fillId="15" borderId="1" xfId="0" applyNumberFormat="1" applyFont="1" applyFill="1" applyBorder="1" applyAlignment="1">
      <alignment horizontal="center" vertical="center"/>
    </xf>
    <xf numFmtId="0" fontId="0" fillId="0" borderId="0" xfId="0" applyNumberFormat="1" applyFont="1" applyAlignment="1">
      <alignment vertical="center"/>
    </xf>
    <xf numFmtId="0" fontId="0" fillId="0" borderId="0" xfId="0" applyFont="1" applyAlignment="1">
      <alignment horizontal="center" vertical="center" wrapText="1"/>
    </xf>
    <xf numFmtId="0" fontId="0" fillId="0" borderId="0" xfId="0" applyFont="1"/>
    <xf numFmtId="0" fontId="5" fillId="2" borderId="1" xfId="0" applyFont="1" applyFill="1" applyBorder="1" applyAlignment="1">
      <alignment horizontal="left" vertical="center" textRotation="90"/>
    </xf>
    <xf numFmtId="0" fontId="4" fillId="0" borderId="1" xfId="0" applyFont="1" applyBorder="1" applyAlignment="1">
      <alignment horizontal="center" vertical="center" textRotation="90"/>
    </xf>
    <xf numFmtId="0" fontId="5" fillId="0" borderId="1" xfId="0" applyFont="1" applyBorder="1" applyAlignment="1">
      <alignment horizontal="left" vertical="center" wrapText="1"/>
    </xf>
    <xf numFmtId="0" fontId="8" fillId="3" borderId="1" xfId="0" applyFont="1" applyFill="1" applyBorder="1" applyAlignment="1">
      <alignment horizontal="left" vertical="center" textRotation="90"/>
    </xf>
    <xf numFmtId="0" fontId="9" fillId="0" borderId="1" xfId="0" applyFont="1" applyBorder="1" applyAlignment="1">
      <alignment horizontal="center" vertical="center" textRotation="90"/>
    </xf>
    <xf numFmtId="0" fontId="8" fillId="0" borderId="1" xfId="0" applyFont="1" applyBorder="1" applyAlignment="1">
      <alignment horizontal="left" vertical="center" wrapText="1"/>
    </xf>
    <xf numFmtId="0" fontId="5" fillId="4" borderId="1" xfId="0" applyFont="1" applyFill="1" applyBorder="1" applyAlignment="1">
      <alignment horizontal="left" vertical="center" textRotation="90"/>
    </xf>
    <xf numFmtId="0" fontId="5" fillId="5" borderId="1" xfId="0" applyFont="1" applyFill="1" applyBorder="1" applyAlignment="1">
      <alignment horizontal="left" vertical="center" textRotation="90"/>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166" fontId="6" fillId="9" borderId="1" xfId="0" applyNumberFormat="1" applyFont="1" applyFill="1" applyBorder="1" applyAlignment="1">
      <alignment horizontal="center" vertical="center" wrapText="1" shrinkToFit="1"/>
    </xf>
    <xf numFmtId="4" fontId="6" fillId="8" borderId="1" xfId="0" applyNumberFormat="1" applyFont="1" applyFill="1" applyBorder="1" applyAlignment="1">
      <alignment horizontal="center" vertical="center" wrapText="1" shrinkToFit="1"/>
    </xf>
    <xf numFmtId="0" fontId="8" fillId="6" borderId="1" xfId="0" applyFont="1" applyFill="1" applyBorder="1" applyAlignment="1">
      <alignment horizontal="left" vertical="center" textRotation="90"/>
    </xf>
    <xf numFmtId="0" fontId="0" fillId="12" borderId="7" xfId="0" applyFill="1" applyBorder="1" applyAlignment="1">
      <alignment horizontal="center" vertical="center" wrapText="1"/>
    </xf>
    <xf numFmtId="0" fontId="14" fillId="0" borderId="7" xfId="0" applyFont="1" applyBorder="1" applyAlignment="1">
      <alignment horizontal="center" vertical="center"/>
    </xf>
  </cellXfs>
  <cellStyles count="3">
    <cellStyle name="Mena" xfId="2" builtinId="4"/>
    <cellStyle name="Normálna" xfId="0" builtinId="0"/>
    <cellStyle name="Percentá" xfId="1" builtinId="5"/>
  </cellStyles>
  <dxfs count="0"/>
  <tableStyles count="0" defaultTableStyle="TableStyleMedium2" defaultPivotStyle="PivotStyleLight16"/>
  <colors>
    <mruColors>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gr. Zuzana Královičová" id="{3B58306F-2EF0-49BF-8D3A-6BA04B39A312}" userId="S::kralovicova@trnava.sk::c2e10ab3-ac45-4ac2-8c4d-6ae5aa6932dd" providerId="AD"/>
</personList>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2" dT="2021-06-17T11:06:14.74" personId="{3B58306F-2EF0-49BF-8D3A-6BA04B39A312}" id="{D4E698A0-93FD-4EA2-8791-85FC629DF7CA}">
    <text>ZŠ, ZŠ s MŠ	Rozpočet	Schválený úväzok
ZŠ A. Kubinu 34	103 632	8,50
ZŠ Atómová 1	12 192	1,00
ZŠ J. Bottu 27	11 582	0,95
ZŠ Gorkého 21	36 576	3,00
ZŠ I. Krasku 27	24 384	2,00
ZŠ K. Mahra 11	12 192	1,00
ZŠ Nám. SUT 15	24 384	2,00
ZŠ Spartakovská 5	45 598	3,74
ZŠ Vančurova 38	24 384	2,00
Spolu	              294 924	24,19</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CEAE5-E410-460B-83AB-40A6EBD7DEA1}">
  <dimension ref="A1:X155"/>
  <sheetViews>
    <sheetView tabSelected="1" zoomScaleNormal="100" workbookViewId="0">
      <selection activeCell="F103" sqref="F103"/>
    </sheetView>
  </sheetViews>
  <sheetFormatPr defaultRowHeight="12.75" x14ac:dyDescent="0.25"/>
  <cols>
    <col min="1" max="1" width="5.140625" style="4" customWidth="1"/>
    <col min="2" max="2" width="5.140625" style="2" customWidth="1"/>
    <col min="3" max="3" width="15.28515625" style="3" customWidth="1"/>
    <col min="4" max="4" width="4.5703125" style="4" customWidth="1"/>
    <col min="5" max="5" width="27.42578125" style="3" customWidth="1"/>
    <col min="6" max="6" width="17.85546875" style="5" customWidth="1"/>
    <col min="7" max="7" width="13.5703125" style="4" customWidth="1"/>
    <col min="8" max="8" width="16.42578125" style="5" customWidth="1"/>
    <col min="9" max="9" width="11.7109375" style="6" customWidth="1"/>
    <col min="10" max="10" width="12" style="7" bestFit="1" customWidth="1"/>
    <col min="11" max="11" width="11.85546875" style="4" bestFit="1" customWidth="1"/>
    <col min="12" max="12" width="12.85546875" style="4" bestFit="1" customWidth="1"/>
    <col min="13" max="13" width="12.140625" style="4" customWidth="1"/>
    <col min="14" max="14" width="77" style="3" customWidth="1"/>
    <col min="15" max="15" width="57.28515625" style="4" customWidth="1"/>
    <col min="16" max="16384" width="9.140625" style="4"/>
  </cols>
  <sheetData>
    <row r="1" spans="1:14" ht="22.5" customHeight="1" x14ac:dyDescent="0.25">
      <c r="A1" s="1" t="s">
        <v>209</v>
      </c>
    </row>
    <row r="2" spans="1:14" ht="18" customHeight="1" x14ac:dyDescent="0.25">
      <c r="A2" s="1"/>
      <c r="G2" s="169" t="s">
        <v>339</v>
      </c>
      <c r="H2" s="169"/>
      <c r="I2" s="169"/>
      <c r="J2" s="169"/>
      <c r="K2" s="169"/>
      <c r="L2" s="169"/>
      <c r="M2" s="168" t="s">
        <v>332</v>
      </c>
      <c r="N2" s="166" t="s">
        <v>340</v>
      </c>
    </row>
    <row r="3" spans="1:14" ht="51" customHeight="1" x14ac:dyDescent="0.25">
      <c r="A3" s="8"/>
      <c r="B3" s="9"/>
      <c r="C3" s="10"/>
      <c r="D3" s="11"/>
      <c r="E3" s="12" t="s">
        <v>319</v>
      </c>
      <c r="F3" s="12" t="s">
        <v>320</v>
      </c>
      <c r="G3" s="13" t="s">
        <v>333</v>
      </c>
      <c r="H3" s="14" t="s">
        <v>334</v>
      </c>
      <c r="I3" s="15" t="s">
        <v>335</v>
      </c>
      <c r="J3" s="16" t="s">
        <v>336</v>
      </c>
      <c r="K3" s="17" t="s">
        <v>337</v>
      </c>
      <c r="L3" s="17" t="s">
        <v>338</v>
      </c>
      <c r="M3" s="168"/>
      <c r="N3" s="167"/>
    </row>
    <row r="4" spans="1:14" ht="38.25" x14ac:dyDescent="0.25">
      <c r="A4" s="158" t="s">
        <v>0</v>
      </c>
      <c r="B4" s="159" t="s">
        <v>1</v>
      </c>
      <c r="C4" s="160" t="s">
        <v>2</v>
      </c>
      <c r="D4" s="18">
        <v>1</v>
      </c>
      <c r="E4" s="19" t="s">
        <v>73</v>
      </c>
      <c r="F4" s="20" t="s">
        <v>212</v>
      </c>
      <c r="G4" s="21"/>
      <c r="H4" s="22"/>
      <c r="I4" s="18"/>
      <c r="J4" s="23"/>
      <c r="K4" s="24"/>
      <c r="L4" s="24"/>
      <c r="M4" s="25"/>
      <c r="N4" s="26"/>
    </row>
    <row r="5" spans="1:14" ht="25.5" x14ac:dyDescent="0.25">
      <c r="A5" s="158"/>
      <c r="B5" s="159"/>
      <c r="C5" s="160"/>
      <c r="D5" s="18" t="s">
        <v>308</v>
      </c>
      <c r="E5" s="19" t="s">
        <v>74</v>
      </c>
      <c r="F5" s="20" t="s">
        <v>213</v>
      </c>
      <c r="G5" s="21"/>
      <c r="H5" s="22"/>
      <c r="I5" s="18"/>
      <c r="J5" s="23"/>
      <c r="K5" s="24"/>
      <c r="L5" s="24"/>
      <c r="M5" s="25"/>
      <c r="N5" s="26"/>
    </row>
    <row r="6" spans="1:14" ht="51" x14ac:dyDescent="0.25">
      <c r="A6" s="158"/>
      <c r="B6" s="159"/>
      <c r="C6" s="160" t="s">
        <v>3</v>
      </c>
      <c r="D6" s="18" t="s">
        <v>309</v>
      </c>
      <c r="E6" s="19" t="s">
        <v>75</v>
      </c>
      <c r="F6" s="20" t="s">
        <v>214</v>
      </c>
      <c r="G6" s="21"/>
      <c r="H6" s="22"/>
      <c r="I6" s="18"/>
      <c r="J6" s="23"/>
      <c r="K6" s="24"/>
      <c r="L6" s="24"/>
      <c r="M6" s="25"/>
      <c r="N6" s="26"/>
    </row>
    <row r="7" spans="1:14" ht="63.75" x14ac:dyDescent="0.25">
      <c r="A7" s="158"/>
      <c r="B7" s="159"/>
      <c r="C7" s="160"/>
      <c r="D7" s="18" t="s">
        <v>310</v>
      </c>
      <c r="E7" s="19" t="s">
        <v>76</v>
      </c>
      <c r="F7" s="20" t="s">
        <v>215</v>
      </c>
      <c r="G7" s="21"/>
      <c r="H7" s="22"/>
      <c r="I7" s="18"/>
      <c r="J7" s="23"/>
      <c r="K7" s="24"/>
      <c r="L7" s="24"/>
      <c r="M7" s="25"/>
      <c r="N7" s="26"/>
    </row>
    <row r="8" spans="1:14" ht="38.25" x14ac:dyDescent="0.25">
      <c r="A8" s="158"/>
      <c r="B8" s="159"/>
      <c r="C8" s="160" t="s">
        <v>4</v>
      </c>
      <c r="D8" s="18" t="s">
        <v>311</v>
      </c>
      <c r="E8" s="19" t="s">
        <v>77</v>
      </c>
      <c r="F8" s="20" t="s">
        <v>216</v>
      </c>
      <c r="G8" s="21"/>
      <c r="H8" s="22"/>
      <c r="I8" s="18"/>
      <c r="J8" s="23"/>
      <c r="K8" s="24"/>
      <c r="L8" s="24"/>
      <c r="M8" s="25"/>
      <c r="N8" s="26"/>
    </row>
    <row r="9" spans="1:14" ht="76.5" customHeight="1" x14ac:dyDescent="0.25">
      <c r="A9" s="158"/>
      <c r="B9" s="159"/>
      <c r="C9" s="160"/>
      <c r="D9" s="18" t="s">
        <v>312</v>
      </c>
      <c r="E9" s="26" t="s">
        <v>322</v>
      </c>
      <c r="F9" s="22" t="s">
        <v>321</v>
      </c>
      <c r="G9" s="27" t="s">
        <v>330</v>
      </c>
      <c r="H9" s="28" t="s">
        <v>331</v>
      </c>
      <c r="I9" s="22">
        <v>45</v>
      </c>
      <c r="J9" s="29">
        <v>5700</v>
      </c>
      <c r="K9" s="30">
        <v>0</v>
      </c>
      <c r="L9" s="31">
        <f>SUM(J9:K9)</f>
        <v>5700</v>
      </c>
      <c r="M9" s="32">
        <v>0</v>
      </c>
      <c r="N9" s="26" t="s">
        <v>342</v>
      </c>
    </row>
    <row r="10" spans="1:14" ht="38.25" x14ac:dyDescent="0.25">
      <c r="A10" s="158"/>
      <c r="B10" s="159"/>
      <c r="C10" s="160" t="s">
        <v>5</v>
      </c>
      <c r="D10" s="18" t="s">
        <v>313</v>
      </c>
      <c r="E10" s="19" t="s">
        <v>78</v>
      </c>
      <c r="F10" s="20" t="s">
        <v>217</v>
      </c>
      <c r="G10" s="21"/>
      <c r="H10" s="22"/>
      <c r="I10" s="18"/>
      <c r="J10" s="23"/>
      <c r="K10" s="24"/>
      <c r="L10" s="24"/>
      <c r="M10" s="25"/>
      <c r="N10" s="26"/>
    </row>
    <row r="11" spans="1:14" ht="51" x14ac:dyDescent="0.25">
      <c r="A11" s="158"/>
      <c r="B11" s="159"/>
      <c r="C11" s="160"/>
      <c r="D11" s="18" t="s">
        <v>314</v>
      </c>
      <c r="E11" s="19" t="s">
        <v>70</v>
      </c>
      <c r="F11" s="20" t="s">
        <v>218</v>
      </c>
      <c r="G11" s="21"/>
      <c r="H11" s="22"/>
      <c r="I11" s="18"/>
      <c r="J11" s="23"/>
      <c r="K11" s="24"/>
      <c r="L11" s="24"/>
      <c r="M11" s="25"/>
      <c r="N11" s="26"/>
    </row>
    <row r="12" spans="1:14" ht="161.25" customHeight="1" x14ac:dyDescent="0.25">
      <c r="A12" s="158"/>
      <c r="B12" s="159"/>
      <c r="C12" s="160"/>
      <c r="D12" s="18" t="s">
        <v>315</v>
      </c>
      <c r="E12" s="26" t="s">
        <v>323</v>
      </c>
      <c r="F12" s="22" t="s">
        <v>324</v>
      </c>
      <c r="G12" s="27" t="s">
        <v>330</v>
      </c>
      <c r="H12" s="28" t="s">
        <v>331</v>
      </c>
      <c r="I12" s="22">
        <v>86</v>
      </c>
      <c r="J12" s="29">
        <v>5700</v>
      </c>
      <c r="K12" s="30">
        <v>0</v>
      </c>
      <c r="L12" s="31">
        <f>SUM(J12:K12)</f>
        <v>5700</v>
      </c>
      <c r="M12" s="32">
        <v>0</v>
      </c>
      <c r="N12" s="33" t="s">
        <v>341</v>
      </c>
    </row>
    <row r="13" spans="1:14" ht="51" x14ac:dyDescent="0.25">
      <c r="A13" s="158"/>
      <c r="B13" s="159"/>
      <c r="C13" s="160"/>
      <c r="D13" s="18" t="s">
        <v>316</v>
      </c>
      <c r="E13" s="19" t="s">
        <v>79</v>
      </c>
      <c r="F13" s="20" t="s">
        <v>219</v>
      </c>
      <c r="G13" s="21"/>
      <c r="H13" s="22"/>
      <c r="I13" s="18"/>
      <c r="J13" s="23"/>
      <c r="K13" s="24"/>
      <c r="L13" s="24"/>
      <c r="M13" s="25"/>
      <c r="N13" s="26"/>
    </row>
    <row r="14" spans="1:14" ht="51" x14ac:dyDescent="0.25">
      <c r="A14" s="158"/>
      <c r="B14" s="159"/>
      <c r="C14" s="160" t="s">
        <v>6</v>
      </c>
      <c r="D14" s="18" t="s">
        <v>317</v>
      </c>
      <c r="E14" s="19" t="s">
        <v>80</v>
      </c>
      <c r="F14" s="20" t="s">
        <v>220</v>
      </c>
      <c r="G14" s="21"/>
      <c r="H14" s="22"/>
      <c r="I14" s="18"/>
      <c r="J14" s="23"/>
      <c r="K14" s="24"/>
      <c r="L14" s="24"/>
      <c r="M14" s="25"/>
      <c r="N14" s="26"/>
    </row>
    <row r="15" spans="1:14" ht="51" x14ac:dyDescent="0.25">
      <c r="A15" s="158"/>
      <c r="B15" s="159"/>
      <c r="C15" s="160"/>
      <c r="D15" s="18" t="s">
        <v>318</v>
      </c>
      <c r="E15" s="19" t="s">
        <v>81</v>
      </c>
      <c r="F15" s="20" t="s">
        <v>220</v>
      </c>
      <c r="G15" s="21"/>
      <c r="H15" s="22"/>
      <c r="I15" s="18"/>
      <c r="J15" s="23"/>
      <c r="K15" s="24"/>
      <c r="L15" s="24"/>
      <c r="M15" s="25"/>
      <c r="N15" s="26"/>
    </row>
    <row r="16" spans="1:14" ht="106.5" customHeight="1" x14ac:dyDescent="0.25">
      <c r="A16" s="158"/>
      <c r="B16" s="159"/>
      <c r="C16" s="160" t="s">
        <v>7</v>
      </c>
      <c r="D16" s="18">
        <v>13</v>
      </c>
      <c r="E16" s="26" t="s">
        <v>325</v>
      </c>
      <c r="F16" s="22" t="s">
        <v>243</v>
      </c>
      <c r="G16" s="22" t="s">
        <v>343</v>
      </c>
      <c r="H16" s="22" t="s">
        <v>344</v>
      </c>
      <c r="I16" s="18">
        <v>1</v>
      </c>
      <c r="J16" s="23">
        <v>0</v>
      </c>
      <c r="K16" s="24">
        <v>0</v>
      </c>
      <c r="L16" s="24">
        <v>0</v>
      </c>
      <c r="M16" s="25">
        <v>0</v>
      </c>
      <c r="N16" s="26" t="s">
        <v>345</v>
      </c>
    </row>
    <row r="17" spans="1:14" ht="51.75" customHeight="1" x14ac:dyDescent="0.25">
      <c r="A17" s="158"/>
      <c r="B17" s="159"/>
      <c r="C17" s="160"/>
      <c r="D17" s="18">
        <v>14</v>
      </c>
      <c r="E17" s="19" t="s">
        <v>82</v>
      </c>
      <c r="F17" s="20" t="s">
        <v>221</v>
      </c>
      <c r="G17" s="21"/>
      <c r="H17" s="22"/>
      <c r="I17" s="18"/>
      <c r="J17" s="23"/>
      <c r="K17" s="24"/>
      <c r="L17" s="24"/>
      <c r="M17" s="25"/>
      <c r="N17" s="26"/>
    </row>
    <row r="18" spans="1:14" ht="63.75" x14ac:dyDescent="0.25">
      <c r="A18" s="158"/>
      <c r="B18" s="159"/>
      <c r="C18" s="26" t="s">
        <v>8</v>
      </c>
      <c r="D18" s="18">
        <v>15</v>
      </c>
      <c r="E18" s="19" t="s">
        <v>83</v>
      </c>
      <c r="F18" s="20" t="s">
        <v>222</v>
      </c>
      <c r="G18" s="21"/>
      <c r="H18" s="22"/>
      <c r="I18" s="18"/>
      <c r="J18" s="23"/>
      <c r="K18" s="24"/>
      <c r="L18" s="24"/>
      <c r="M18" s="25"/>
      <c r="N18" s="26"/>
    </row>
    <row r="19" spans="1:14" ht="57" customHeight="1" x14ac:dyDescent="0.25">
      <c r="A19" s="158"/>
      <c r="B19" s="159" t="s">
        <v>9</v>
      </c>
      <c r="C19" s="160" t="s">
        <v>10</v>
      </c>
      <c r="D19" s="18">
        <v>16</v>
      </c>
      <c r="E19" s="26" t="s">
        <v>326</v>
      </c>
      <c r="F19" s="22" t="s">
        <v>223</v>
      </c>
      <c r="G19" s="34" t="s">
        <v>346</v>
      </c>
      <c r="H19" s="28" t="s">
        <v>347</v>
      </c>
      <c r="I19" s="28">
        <v>2</v>
      </c>
      <c r="J19" s="29">
        <v>400</v>
      </c>
      <c r="K19" s="35">
        <v>0</v>
      </c>
      <c r="L19" s="36">
        <f>SUM(J19:K19)</f>
        <v>400</v>
      </c>
      <c r="M19" s="37">
        <v>0</v>
      </c>
      <c r="N19" s="26" t="s">
        <v>348</v>
      </c>
    </row>
    <row r="20" spans="1:14" ht="151.5" customHeight="1" x14ac:dyDescent="0.25">
      <c r="A20" s="158"/>
      <c r="B20" s="159"/>
      <c r="C20" s="160"/>
      <c r="D20" s="18">
        <v>17</v>
      </c>
      <c r="E20" s="26" t="s">
        <v>84</v>
      </c>
      <c r="F20" s="22" t="s">
        <v>224</v>
      </c>
      <c r="G20" s="34" t="s">
        <v>346</v>
      </c>
      <c r="H20" s="28" t="s">
        <v>349</v>
      </c>
      <c r="I20" s="28">
        <v>2</v>
      </c>
      <c r="J20" s="38">
        <v>1230</v>
      </c>
      <c r="K20" s="39">
        <v>0</v>
      </c>
      <c r="L20" s="36">
        <f>SUM(J20:K20)</f>
        <v>1230</v>
      </c>
      <c r="M20" s="37">
        <v>0</v>
      </c>
      <c r="N20" s="26" t="s">
        <v>350</v>
      </c>
    </row>
    <row r="21" spans="1:14" ht="76.5" x14ac:dyDescent="0.25">
      <c r="A21" s="158"/>
      <c r="B21" s="159"/>
      <c r="C21" s="160"/>
      <c r="D21" s="18">
        <v>18</v>
      </c>
      <c r="E21" s="26" t="s">
        <v>85</v>
      </c>
      <c r="F21" s="22" t="s">
        <v>234</v>
      </c>
      <c r="G21" s="5" t="s">
        <v>352</v>
      </c>
      <c r="H21" s="28" t="s">
        <v>351</v>
      </c>
      <c r="I21" s="28">
        <v>2</v>
      </c>
      <c r="J21" s="40">
        <v>0</v>
      </c>
      <c r="K21" s="39">
        <v>0</v>
      </c>
      <c r="L21" s="36">
        <f>SUM(J21:K21)</f>
        <v>0</v>
      </c>
      <c r="M21" s="37">
        <v>0</v>
      </c>
      <c r="N21" s="26" t="s">
        <v>353</v>
      </c>
    </row>
    <row r="22" spans="1:14" ht="51.75" customHeight="1" x14ac:dyDescent="0.25">
      <c r="A22" s="158"/>
      <c r="B22" s="159"/>
      <c r="C22" s="160"/>
      <c r="D22" s="18">
        <v>19</v>
      </c>
      <c r="E22" s="19" t="s">
        <v>86</v>
      </c>
      <c r="F22" s="20" t="s">
        <v>231</v>
      </c>
      <c r="G22" s="21"/>
      <c r="H22" s="22"/>
      <c r="I22" s="18"/>
      <c r="J22" s="23"/>
      <c r="K22" s="24"/>
      <c r="L22" s="24"/>
      <c r="M22" s="25"/>
      <c r="N22" s="26"/>
    </row>
    <row r="23" spans="1:14" ht="51.75" customHeight="1" x14ac:dyDescent="0.25">
      <c r="A23" s="158"/>
      <c r="B23" s="159"/>
      <c r="C23" s="160"/>
      <c r="D23" s="18">
        <v>20</v>
      </c>
      <c r="E23" s="19" t="s">
        <v>87</v>
      </c>
      <c r="F23" s="20" t="s">
        <v>225</v>
      </c>
      <c r="G23" s="21"/>
      <c r="H23" s="22"/>
      <c r="I23" s="18"/>
      <c r="J23" s="23"/>
      <c r="K23" s="24"/>
      <c r="L23" s="24"/>
      <c r="M23" s="25"/>
      <c r="N23" s="26"/>
    </row>
    <row r="24" spans="1:14" ht="51.75" customHeight="1" x14ac:dyDescent="0.25">
      <c r="A24" s="158"/>
      <c r="B24" s="159"/>
      <c r="C24" s="160"/>
      <c r="D24" s="18">
        <v>21</v>
      </c>
      <c r="E24" s="19" t="s">
        <v>88</v>
      </c>
      <c r="F24" s="20" t="s">
        <v>226</v>
      </c>
      <c r="G24" s="21"/>
      <c r="H24" s="22"/>
      <c r="I24" s="18"/>
      <c r="J24" s="23"/>
      <c r="K24" s="24"/>
      <c r="L24" s="24"/>
      <c r="M24" s="25"/>
      <c r="N24" s="26"/>
    </row>
    <row r="25" spans="1:14" ht="51.75" customHeight="1" x14ac:dyDescent="0.25">
      <c r="A25" s="158"/>
      <c r="B25" s="159"/>
      <c r="C25" s="160"/>
      <c r="D25" s="18">
        <v>22</v>
      </c>
      <c r="E25" s="19" t="s">
        <v>89</v>
      </c>
      <c r="F25" s="20" t="s">
        <v>232</v>
      </c>
      <c r="G25" s="21"/>
      <c r="H25" s="22"/>
      <c r="I25" s="18"/>
      <c r="J25" s="23"/>
      <c r="K25" s="24"/>
      <c r="L25" s="24"/>
      <c r="M25" s="25"/>
      <c r="N25" s="26"/>
    </row>
    <row r="26" spans="1:14" ht="63.75" x14ac:dyDescent="0.25">
      <c r="A26" s="158"/>
      <c r="B26" s="159"/>
      <c r="C26" s="160"/>
      <c r="D26" s="18">
        <v>23</v>
      </c>
      <c r="E26" s="19" t="s">
        <v>90</v>
      </c>
      <c r="F26" s="20" t="s">
        <v>233</v>
      </c>
      <c r="G26" s="21"/>
      <c r="H26" s="22"/>
      <c r="I26" s="18"/>
      <c r="J26" s="23"/>
      <c r="K26" s="24"/>
      <c r="L26" s="24"/>
      <c r="M26" s="25"/>
      <c r="N26" s="26"/>
    </row>
    <row r="27" spans="1:14" ht="51.75" customHeight="1" x14ac:dyDescent="0.25">
      <c r="A27" s="158"/>
      <c r="B27" s="159"/>
      <c r="C27" s="160"/>
      <c r="D27" s="18">
        <v>24</v>
      </c>
      <c r="E27" s="19" t="s">
        <v>91</v>
      </c>
      <c r="F27" s="20" t="s">
        <v>227</v>
      </c>
      <c r="G27" s="21"/>
      <c r="H27" s="22"/>
      <c r="I27" s="18"/>
      <c r="J27" s="23"/>
      <c r="K27" s="24"/>
      <c r="L27" s="24"/>
      <c r="M27" s="25"/>
      <c r="N27" s="26"/>
    </row>
    <row r="28" spans="1:14" ht="51.75" customHeight="1" x14ac:dyDescent="0.25">
      <c r="A28" s="158"/>
      <c r="B28" s="159"/>
      <c r="C28" s="160"/>
      <c r="D28" s="18">
        <v>25</v>
      </c>
      <c r="E28" s="19" t="s">
        <v>92</v>
      </c>
      <c r="F28" s="20" t="s">
        <v>228</v>
      </c>
      <c r="G28" s="21"/>
      <c r="H28" s="22"/>
      <c r="I28" s="18"/>
      <c r="J28" s="23"/>
      <c r="K28" s="24"/>
      <c r="L28" s="24"/>
      <c r="M28" s="25"/>
      <c r="N28" s="26"/>
    </row>
    <row r="29" spans="1:14" ht="63.75" x14ac:dyDescent="0.25">
      <c r="A29" s="158"/>
      <c r="B29" s="159"/>
      <c r="C29" s="160"/>
      <c r="D29" s="18">
        <v>26</v>
      </c>
      <c r="E29" s="19" t="s">
        <v>93</v>
      </c>
      <c r="F29" s="20" t="s">
        <v>228</v>
      </c>
      <c r="G29" s="21"/>
      <c r="H29" s="22"/>
      <c r="I29" s="18"/>
      <c r="J29" s="23"/>
      <c r="K29" s="24"/>
      <c r="L29" s="24"/>
      <c r="M29" s="25"/>
      <c r="N29" s="26"/>
    </row>
    <row r="30" spans="1:14" ht="63.75" x14ac:dyDescent="0.25">
      <c r="A30" s="158"/>
      <c r="B30" s="159"/>
      <c r="C30" s="160"/>
      <c r="D30" s="18">
        <v>27</v>
      </c>
      <c r="E30" s="19" t="s">
        <v>94</v>
      </c>
      <c r="F30" s="20" t="s">
        <v>229</v>
      </c>
      <c r="G30" s="21"/>
      <c r="H30" s="22"/>
      <c r="I30" s="18"/>
      <c r="J30" s="23"/>
      <c r="K30" s="24"/>
      <c r="L30" s="24"/>
      <c r="M30" s="25"/>
      <c r="N30" s="26"/>
    </row>
    <row r="31" spans="1:14" ht="51.75" customHeight="1" x14ac:dyDescent="0.25">
      <c r="A31" s="158"/>
      <c r="B31" s="159"/>
      <c r="C31" s="160"/>
      <c r="D31" s="18">
        <v>28</v>
      </c>
      <c r="E31" s="19" t="s">
        <v>95</v>
      </c>
      <c r="F31" s="20" t="s">
        <v>230</v>
      </c>
      <c r="G31" s="21"/>
      <c r="H31" s="22"/>
      <c r="I31" s="18"/>
      <c r="J31" s="23"/>
      <c r="K31" s="24"/>
      <c r="L31" s="24"/>
      <c r="M31" s="25"/>
      <c r="N31" s="26"/>
    </row>
    <row r="32" spans="1:14" ht="63.75" x14ac:dyDescent="0.25">
      <c r="A32" s="158"/>
      <c r="B32" s="159"/>
      <c r="C32" s="26" t="s">
        <v>11</v>
      </c>
      <c r="D32" s="18">
        <v>29</v>
      </c>
      <c r="E32" s="19" t="s">
        <v>96</v>
      </c>
      <c r="F32" s="20" t="s">
        <v>231</v>
      </c>
      <c r="G32" s="21"/>
      <c r="H32" s="22"/>
      <c r="I32" s="18"/>
      <c r="J32" s="23"/>
      <c r="K32" s="24"/>
      <c r="L32" s="24"/>
      <c r="M32" s="25"/>
      <c r="N32" s="26"/>
    </row>
    <row r="33" spans="1:15" ht="63.75" x14ac:dyDescent="0.25">
      <c r="A33" s="158"/>
      <c r="B33" s="159"/>
      <c r="C33" s="160" t="s">
        <v>12</v>
      </c>
      <c r="D33" s="18">
        <v>30</v>
      </c>
      <c r="E33" s="19" t="s">
        <v>97</v>
      </c>
      <c r="F33" s="20" t="s">
        <v>221</v>
      </c>
      <c r="G33" s="21"/>
      <c r="H33" s="22"/>
      <c r="I33" s="18"/>
      <c r="J33" s="23"/>
      <c r="K33" s="24"/>
      <c r="L33" s="24"/>
      <c r="M33" s="25"/>
      <c r="N33" s="26"/>
    </row>
    <row r="34" spans="1:15" ht="216.75" x14ac:dyDescent="0.25">
      <c r="A34" s="158"/>
      <c r="B34" s="159"/>
      <c r="C34" s="160"/>
      <c r="D34" s="18">
        <v>31</v>
      </c>
      <c r="E34" s="26" t="s">
        <v>98</v>
      </c>
      <c r="F34" s="22" t="s">
        <v>221</v>
      </c>
      <c r="G34" s="34" t="s">
        <v>356</v>
      </c>
      <c r="H34" s="22" t="s">
        <v>355</v>
      </c>
      <c r="I34" s="41">
        <v>3</v>
      </c>
      <c r="J34" s="42">
        <v>504681</v>
      </c>
      <c r="K34" s="42">
        <v>0</v>
      </c>
      <c r="L34" s="43">
        <f>SUM(J34:K34)</f>
        <v>504681</v>
      </c>
      <c r="M34" s="25"/>
      <c r="N34" s="26" t="s">
        <v>354</v>
      </c>
    </row>
    <row r="35" spans="1:15" ht="76.5" x14ac:dyDescent="0.25">
      <c r="A35" s="158"/>
      <c r="B35" s="159"/>
      <c r="C35" s="160"/>
      <c r="D35" s="18">
        <v>32</v>
      </c>
      <c r="E35" s="19" t="s">
        <v>99</v>
      </c>
      <c r="F35" s="20" t="s">
        <v>235</v>
      </c>
      <c r="G35" s="21"/>
      <c r="H35" s="22"/>
      <c r="I35" s="18"/>
      <c r="J35" s="23"/>
      <c r="K35" s="24"/>
      <c r="L35" s="24"/>
      <c r="M35" s="25"/>
      <c r="N35" s="26"/>
    </row>
    <row r="36" spans="1:15" ht="38.25" x14ac:dyDescent="0.25">
      <c r="A36" s="158"/>
      <c r="B36" s="159"/>
      <c r="C36" s="160"/>
      <c r="D36" s="18">
        <v>33</v>
      </c>
      <c r="E36" s="19" t="s">
        <v>100</v>
      </c>
      <c r="F36" s="20" t="s">
        <v>215</v>
      </c>
      <c r="G36" s="21"/>
      <c r="H36" s="22"/>
      <c r="I36" s="18"/>
      <c r="J36" s="23"/>
      <c r="K36" s="24"/>
      <c r="L36" s="24"/>
      <c r="M36" s="25"/>
      <c r="N36" s="26"/>
    </row>
    <row r="37" spans="1:15" ht="114.75" x14ac:dyDescent="0.25">
      <c r="A37" s="158"/>
      <c r="B37" s="159"/>
      <c r="C37" s="26" t="s">
        <v>13</v>
      </c>
      <c r="D37" s="18">
        <v>34</v>
      </c>
      <c r="E37" s="19" t="s">
        <v>101</v>
      </c>
      <c r="F37" s="20" t="s">
        <v>221</v>
      </c>
      <c r="G37" s="21"/>
      <c r="H37" s="22"/>
      <c r="I37" s="18"/>
      <c r="J37" s="23"/>
      <c r="K37" s="24"/>
      <c r="L37" s="24"/>
      <c r="M37" s="25"/>
      <c r="N37" s="26"/>
    </row>
    <row r="38" spans="1:15" ht="94.5" customHeight="1" x14ac:dyDescent="0.25">
      <c r="A38" s="158"/>
      <c r="B38" s="159" t="s">
        <v>14</v>
      </c>
      <c r="C38" s="160" t="s">
        <v>15</v>
      </c>
      <c r="D38" s="18">
        <v>35</v>
      </c>
      <c r="E38" s="26" t="s">
        <v>102</v>
      </c>
      <c r="F38" s="22" t="s">
        <v>221</v>
      </c>
      <c r="G38" s="22" t="s">
        <v>357</v>
      </c>
      <c r="H38" s="44" t="s">
        <v>358</v>
      </c>
      <c r="I38" s="18">
        <v>23</v>
      </c>
      <c r="J38" s="23" t="s">
        <v>361</v>
      </c>
      <c r="K38" s="24"/>
      <c r="L38" s="24"/>
      <c r="M38" s="25"/>
      <c r="N38" s="26" t="s">
        <v>360</v>
      </c>
    </row>
    <row r="39" spans="1:15" ht="51" x14ac:dyDescent="0.25">
      <c r="A39" s="158"/>
      <c r="B39" s="159"/>
      <c r="C39" s="160"/>
      <c r="D39" s="18">
        <v>36</v>
      </c>
      <c r="E39" s="19" t="s">
        <v>103</v>
      </c>
      <c r="F39" s="20" t="s">
        <v>238</v>
      </c>
      <c r="G39" s="21"/>
      <c r="H39" s="22"/>
      <c r="I39" s="18"/>
      <c r="J39" s="23"/>
      <c r="K39" s="24"/>
      <c r="L39" s="24"/>
      <c r="M39" s="25"/>
      <c r="N39" s="22"/>
    </row>
    <row r="40" spans="1:15" ht="301.5" customHeight="1" x14ac:dyDescent="0.25">
      <c r="A40" s="158"/>
      <c r="B40" s="159"/>
      <c r="C40" s="160"/>
      <c r="D40" s="18">
        <v>37</v>
      </c>
      <c r="E40" s="26" t="s">
        <v>104</v>
      </c>
      <c r="F40" s="22" t="s">
        <v>236</v>
      </c>
      <c r="G40" s="22" t="s">
        <v>357</v>
      </c>
      <c r="H40" s="44" t="s">
        <v>375</v>
      </c>
      <c r="I40" s="45">
        <v>0.2419</v>
      </c>
      <c r="J40" s="23">
        <v>37736</v>
      </c>
      <c r="K40" s="23">
        <v>44361</v>
      </c>
      <c r="L40" s="24">
        <f>SUM(J40:K40)</f>
        <v>82097</v>
      </c>
      <c r="M40" s="25">
        <v>44361</v>
      </c>
      <c r="N40" s="26" t="s">
        <v>359</v>
      </c>
    </row>
    <row r="41" spans="1:15" ht="89.25" x14ac:dyDescent="0.25">
      <c r="A41" s="158"/>
      <c r="B41" s="159"/>
      <c r="C41" s="160"/>
      <c r="D41" s="18">
        <v>38</v>
      </c>
      <c r="E41" s="19" t="s">
        <v>105</v>
      </c>
      <c r="F41" s="20" t="s">
        <v>239</v>
      </c>
      <c r="G41" s="21"/>
      <c r="H41" s="22"/>
      <c r="I41" s="18"/>
      <c r="J41" s="23"/>
      <c r="K41" s="24"/>
      <c r="L41" s="24"/>
      <c r="M41" s="25"/>
      <c r="N41" s="26"/>
      <c r="O41" s="3"/>
    </row>
    <row r="42" spans="1:15" ht="135.75" customHeight="1" x14ac:dyDescent="0.25">
      <c r="A42" s="158"/>
      <c r="B42" s="159"/>
      <c r="C42" s="160"/>
      <c r="D42" s="18">
        <v>39</v>
      </c>
      <c r="E42" s="26" t="s">
        <v>106</v>
      </c>
      <c r="F42" s="22" t="s">
        <v>237</v>
      </c>
      <c r="G42" s="46" t="s">
        <v>362</v>
      </c>
      <c r="H42" s="46" t="s">
        <v>364</v>
      </c>
      <c r="I42" s="18">
        <v>24.19</v>
      </c>
      <c r="J42" s="23">
        <v>11088</v>
      </c>
      <c r="K42" s="23">
        <v>334557</v>
      </c>
      <c r="L42" s="23">
        <f>SUM(J42:K42)</f>
        <v>345645</v>
      </c>
      <c r="M42" s="47">
        <v>334557</v>
      </c>
      <c r="N42" s="26" t="s">
        <v>363</v>
      </c>
    </row>
    <row r="43" spans="1:15" ht="51" x14ac:dyDescent="0.25">
      <c r="A43" s="158"/>
      <c r="B43" s="159"/>
      <c r="C43" s="160" t="s">
        <v>16</v>
      </c>
      <c r="D43" s="18">
        <v>40</v>
      </c>
      <c r="E43" s="19" t="s">
        <v>107</v>
      </c>
      <c r="F43" s="20" t="s">
        <v>240</v>
      </c>
      <c r="G43" s="21"/>
      <c r="H43" s="22"/>
      <c r="I43" s="18"/>
      <c r="J43" s="23"/>
      <c r="K43" s="24"/>
      <c r="L43" s="24"/>
      <c r="M43" s="25"/>
      <c r="N43" s="26"/>
    </row>
    <row r="44" spans="1:15" ht="51" x14ac:dyDescent="0.25">
      <c r="A44" s="158"/>
      <c r="B44" s="159"/>
      <c r="C44" s="160"/>
      <c r="D44" s="18">
        <v>41</v>
      </c>
      <c r="E44" s="19" t="s">
        <v>108</v>
      </c>
      <c r="F44" s="20" t="s">
        <v>240</v>
      </c>
      <c r="G44" s="21"/>
      <c r="H44" s="22"/>
      <c r="I44" s="18"/>
      <c r="J44" s="23"/>
      <c r="K44" s="24"/>
      <c r="L44" s="24"/>
      <c r="M44" s="25"/>
      <c r="N44" s="26"/>
    </row>
    <row r="45" spans="1:15" ht="89.25" x14ac:dyDescent="0.25">
      <c r="A45" s="158"/>
      <c r="B45" s="159" t="s">
        <v>17</v>
      </c>
      <c r="C45" s="26" t="s">
        <v>18</v>
      </c>
      <c r="D45" s="18">
        <v>42</v>
      </c>
      <c r="E45" s="19" t="s">
        <v>109</v>
      </c>
      <c r="F45" s="20" t="s">
        <v>221</v>
      </c>
      <c r="G45" s="21"/>
      <c r="H45" s="22"/>
      <c r="I45" s="18"/>
      <c r="J45" s="23"/>
      <c r="K45" s="24"/>
      <c r="L45" s="24"/>
      <c r="M45" s="25"/>
      <c r="N45" s="26"/>
    </row>
    <row r="46" spans="1:15" ht="51" x14ac:dyDescent="0.25">
      <c r="A46" s="158"/>
      <c r="B46" s="159"/>
      <c r="C46" s="160" t="s">
        <v>19</v>
      </c>
      <c r="D46" s="18">
        <v>43</v>
      </c>
      <c r="E46" s="19" t="s">
        <v>110</v>
      </c>
      <c r="F46" s="20" t="s">
        <v>221</v>
      </c>
      <c r="G46" s="21"/>
      <c r="H46" s="22"/>
      <c r="I46" s="18"/>
      <c r="J46" s="23"/>
      <c r="K46" s="24"/>
      <c r="L46" s="24"/>
      <c r="M46" s="25"/>
      <c r="N46" s="26"/>
    </row>
    <row r="47" spans="1:15" ht="38.25" x14ac:dyDescent="0.25">
      <c r="A47" s="158"/>
      <c r="B47" s="159"/>
      <c r="C47" s="160"/>
      <c r="D47" s="18">
        <v>44</v>
      </c>
      <c r="E47" s="19" t="s">
        <v>111</v>
      </c>
      <c r="F47" s="20" t="s">
        <v>221</v>
      </c>
      <c r="G47" s="21"/>
      <c r="H47" s="22"/>
      <c r="I47" s="18"/>
      <c r="J47" s="23"/>
      <c r="K47" s="24"/>
      <c r="L47" s="24"/>
      <c r="M47" s="25"/>
      <c r="N47" s="26"/>
    </row>
    <row r="48" spans="1:15" ht="63.75" x14ac:dyDescent="0.25">
      <c r="A48" s="161" t="s">
        <v>20</v>
      </c>
      <c r="B48" s="162" t="s">
        <v>21</v>
      </c>
      <c r="C48" s="163" t="s">
        <v>22</v>
      </c>
      <c r="D48" s="18">
        <v>45</v>
      </c>
      <c r="E48" s="19" t="s">
        <v>112</v>
      </c>
      <c r="F48" s="20" t="s">
        <v>242</v>
      </c>
      <c r="G48" s="21"/>
      <c r="H48" s="22"/>
      <c r="I48" s="18"/>
      <c r="J48" s="23"/>
      <c r="K48" s="24"/>
      <c r="L48" s="24"/>
      <c r="M48" s="25"/>
      <c r="N48" s="26"/>
    </row>
    <row r="49" spans="1:14" ht="51" x14ac:dyDescent="0.25">
      <c r="A49" s="161"/>
      <c r="B49" s="162"/>
      <c r="C49" s="163"/>
      <c r="D49" s="18">
        <v>46</v>
      </c>
      <c r="E49" s="19" t="s">
        <v>113</v>
      </c>
      <c r="F49" s="20" t="s">
        <v>243</v>
      </c>
      <c r="G49" s="21"/>
      <c r="H49" s="22"/>
      <c r="I49" s="18"/>
      <c r="J49" s="23"/>
      <c r="K49" s="24"/>
      <c r="L49" s="24"/>
      <c r="M49" s="25"/>
      <c r="N49" s="26"/>
    </row>
    <row r="50" spans="1:14" ht="51" x14ac:dyDescent="0.25">
      <c r="A50" s="161"/>
      <c r="B50" s="162"/>
      <c r="C50" s="163"/>
      <c r="D50" s="18">
        <v>47</v>
      </c>
      <c r="E50" s="19" t="s">
        <v>114</v>
      </c>
      <c r="F50" s="20" t="s">
        <v>241</v>
      </c>
      <c r="G50" s="21"/>
      <c r="H50" s="22"/>
      <c r="I50" s="18"/>
      <c r="J50" s="23"/>
      <c r="K50" s="24"/>
      <c r="L50" s="24"/>
      <c r="M50" s="25"/>
      <c r="N50" s="26"/>
    </row>
    <row r="51" spans="1:14" ht="51" x14ac:dyDescent="0.25">
      <c r="A51" s="161"/>
      <c r="B51" s="162"/>
      <c r="C51" s="163"/>
      <c r="D51" s="18">
        <v>48</v>
      </c>
      <c r="E51" s="19" t="s">
        <v>115</v>
      </c>
      <c r="F51" s="20" t="s">
        <v>241</v>
      </c>
      <c r="G51" s="21"/>
      <c r="H51" s="22"/>
      <c r="I51" s="18"/>
      <c r="J51" s="23"/>
      <c r="K51" s="24"/>
      <c r="L51" s="24"/>
      <c r="M51" s="25"/>
      <c r="N51" s="26"/>
    </row>
    <row r="52" spans="1:14" ht="89.25" x14ac:dyDescent="0.25">
      <c r="A52" s="161"/>
      <c r="B52" s="162"/>
      <c r="C52" s="163"/>
      <c r="D52" s="18">
        <v>49</v>
      </c>
      <c r="E52" s="19" t="s">
        <v>116</v>
      </c>
      <c r="F52" s="20" t="s">
        <v>244</v>
      </c>
      <c r="G52" s="21"/>
      <c r="H52" s="22"/>
      <c r="I52" s="18"/>
      <c r="J52" s="23"/>
      <c r="K52" s="24"/>
      <c r="L52" s="24"/>
      <c r="M52" s="25"/>
      <c r="N52" s="26"/>
    </row>
    <row r="53" spans="1:14" ht="51" x14ac:dyDescent="0.25">
      <c r="A53" s="161"/>
      <c r="B53" s="162"/>
      <c r="C53" s="163" t="s">
        <v>415</v>
      </c>
      <c r="D53" s="18">
        <v>50</v>
      </c>
      <c r="E53" s="19" t="s">
        <v>117</v>
      </c>
      <c r="F53" s="20" t="s">
        <v>245</v>
      </c>
      <c r="G53" s="21"/>
      <c r="H53" s="22"/>
      <c r="I53" s="18"/>
      <c r="J53" s="23"/>
      <c r="K53" s="24"/>
      <c r="L53" s="24"/>
      <c r="M53" s="25"/>
      <c r="N53" s="26"/>
    </row>
    <row r="54" spans="1:14" ht="51" x14ac:dyDescent="0.25">
      <c r="A54" s="161"/>
      <c r="B54" s="162"/>
      <c r="C54" s="163"/>
      <c r="D54" s="18">
        <v>51</v>
      </c>
      <c r="E54" s="19" t="s">
        <v>118</v>
      </c>
      <c r="F54" s="20" t="s">
        <v>245</v>
      </c>
      <c r="G54" s="21"/>
      <c r="H54" s="22"/>
      <c r="I54" s="18"/>
      <c r="J54" s="23"/>
      <c r="K54" s="24"/>
      <c r="L54" s="24"/>
      <c r="M54" s="25"/>
      <c r="N54" s="26"/>
    </row>
    <row r="55" spans="1:14" ht="51" x14ac:dyDescent="0.25">
      <c r="A55" s="161"/>
      <c r="B55" s="162"/>
      <c r="C55" s="163"/>
      <c r="D55" s="18">
        <v>52</v>
      </c>
      <c r="E55" s="19" t="s">
        <v>119</v>
      </c>
      <c r="F55" s="20" t="s">
        <v>245</v>
      </c>
      <c r="G55" s="21"/>
      <c r="H55" s="22"/>
      <c r="I55" s="18"/>
      <c r="J55" s="23"/>
      <c r="K55" s="24"/>
      <c r="L55" s="24"/>
      <c r="M55" s="25"/>
      <c r="N55" s="26"/>
    </row>
    <row r="56" spans="1:14" ht="165.75" x14ac:dyDescent="0.25">
      <c r="A56" s="161"/>
      <c r="B56" s="162"/>
      <c r="C56" s="48" t="s">
        <v>23</v>
      </c>
      <c r="D56" s="18">
        <v>53</v>
      </c>
      <c r="E56" s="19" t="s">
        <v>120</v>
      </c>
      <c r="F56" s="20" t="s">
        <v>245</v>
      </c>
      <c r="G56" s="21"/>
      <c r="H56" s="22"/>
      <c r="I56" s="18"/>
      <c r="J56" s="23"/>
      <c r="K56" s="24"/>
      <c r="L56" s="24"/>
      <c r="M56" s="25"/>
      <c r="N56" s="26"/>
    </row>
    <row r="57" spans="1:14" ht="89.25" x14ac:dyDescent="0.25">
      <c r="A57" s="161"/>
      <c r="B57" s="159" t="s">
        <v>24</v>
      </c>
      <c r="C57" s="48" t="s">
        <v>25</v>
      </c>
      <c r="D57" s="18">
        <v>54</v>
      </c>
      <c r="E57" s="19" t="s">
        <v>307</v>
      </c>
      <c r="F57" s="20" t="s">
        <v>246</v>
      </c>
      <c r="G57" s="21"/>
      <c r="H57" s="22"/>
      <c r="I57" s="18"/>
      <c r="J57" s="23"/>
      <c r="K57" s="24"/>
      <c r="L57" s="24"/>
      <c r="M57" s="25"/>
      <c r="N57" s="26"/>
    </row>
    <row r="58" spans="1:14" ht="89.25" x14ac:dyDescent="0.25">
      <c r="A58" s="161"/>
      <c r="B58" s="159"/>
      <c r="C58" s="163" t="s">
        <v>26</v>
      </c>
      <c r="D58" s="18">
        <v>55</v>
      </c>
      <c r="E58" s="48" t="s">
        <v>121</v>
      </c>
      <c r="F58" s="22" t="s">
        <v>327</v>
      </c>
      <c r="G58" s="21"/>
      <c r="H58" s="49" t="s">
        <v>365</v>
      </c>
      <c r="I58" s="18"/>
      <c r="J58" s="23"/>
      <c r="K58" s="24"/>
      <c r="L58" s="24"/>
      <c r="M58" s="25"/>
      <c r="N58" s="26" t="s">
        <v>368</v>
      </c>
    </row>
    <row r="59" spans="1:14" ht="320.25" customHeight="1" x14ac:dyDescent="0.25">
      <c r="A59" s="161"/>
      <c r="B59" s="159"/>
      <c r="C59" s="163"/>
      <c r="D59" s="18">
        <v>56</v>
      </c>
      <c r="E59" s="48" t="s">
        <v>122</v>
      </c>
      <c r="F59" s="22" t="s">
        <v>327</v>
      </c>
      <c r="G59" s="21"/>
      <c r="H59" s="49" t="s">
        <v>366</v>
      </c>
      <c r="I59" s="18">
        <v>78</v>
      </c>
      <c r="J59" s="23"/>
      <c r="K59" s="24"/>
      <c r="L59" s="24"/>
      <c r="M59" s="25"/>
      <c r="N59" s="26" t="s">
        <v>377</v>
      </c>
    </row>
    <row r="60" spans="1:14" ht="61.5" customHeight="1" x14ac:dyDescent="0.25">
      <c r="A60" s="161"/>
      <c r="B60" s="159"/>
      <c r="C60" s="163"/>
      <c r="D60" s="18">
        <v>57</v>
      </c>
      <c r="E60" s="48" t="s">
        <v>378</v>
      </c>
      <c r="F60" s="22" t="s">
        <v>328</v>
      </c>
      <c r="G60" s="22" t="s">
        <v>370</v>
      </c>
      <c r="H60" s="49" t="s">
        <v>367</v>
      </c>
      <c r="I60" s="18">
        <v>10</v>
      </c>
      <c r="J60" s="23"/>
      <c r="K60" s="24"/>
      <c r="L60" s="24"/>
      <c r="M60" s="25"/>
      <c r="N60" s="26" t="s">
        <v>376</v>
      </c>
    </row>
    <row r="61" spans="1:14" ht="51" x14ac:dyDescent="0.25">
      <c r="A61" s="161"/>
      <c r="B61" s="159"/>
      <c r="C61" s="163"/>
      <c r="D61" s="50">
        <v>58</v>
      </c>
      <c r="E61" s="51" t="s">
        <v>123</v>
      </c>
      <c r="F61" s="52" t="s">
        <v>247</v>
      </c>
      <c r="G61" s="21"/>
      <c r="H61" s="22"/>
      <c r="I61" s="18"/>
      <c r="J61" s="23"/>
      <c r="K61" s="24"/>
      <c r="L61" s="24"/>
      <c r="M61" s="25"/>
      <c r="N61" s="26"/>
    </row>
    <row r="62" spans="1:14" ht="38.25" x14ac:dyDescent="0.25">
      <c r="A62" s="161"/>
      <c r="B62" s="159"/>
      <c r="C62" s="163" t="s">
        <v>27</v>
      </c>
      <c r="D62" s="18">
        <v>59</v>
      </c>
      <c r="E62" s="19" t="s">
        <v>124</v>
      </c>
      <c r="F62" s="20" t="s">
        <v>248</v>
      </c>
      <c r="G62" s="21"/>
      <c r="H62" s="22"/>
      <c r="I62" s="18"/>
      <c r="J62" s="23"/>
      <c r="K62" s="24"/>
      <c r="L62" s="24"/>
      <c r="M62" s="25"/>
      <c r="N62" s="26"/>
    </row>
    <row r="63" spans="1:14" ht="51.75" customHeight="1" x14ac:dyDescent="0.25">
      <c r="A63" s="161"/>
      <c r="B63" s="159"/>
      <c r="C63" s="163"/>
      <c r="D63" s="18">
        <v>60</v>
      </c>
      <c r="E63" s="19" t="s">
        <v>125</v>
      </c>
      <c r="F63" s="20" t="s">
        <v>249</v>
      </c>
      <c r="G63" s="21"/>
      <c r="H63" s="22"/>
      <c r="I63" s="18"/>
      <c r="J63" s="23"/>
      <c r="K63" s="24"/>
      <c r="L63" s="24"/>
      <c r="M63" s="25"/>
      <c r="N63" s="26"/>
    </row>
    <row r="64" spans="1:14" ht="89.25" x14ac:dyDescent="0.25">
      <c r="A64" s="161"/>
      <c r="B64" s="159" t="s">
        <v>28</v>
      </c>
      <c r="C64" s="163" t="s">
        <v>416</v>
      </c>
      <c r="D64" s="18">
        <v>61</v>
      </c>
      <c r="E64" s="48" t="s">
        <v>329</v>
      </c>
      <c r="F64" s="22" t="s">
        <v>250</v>
      </c>
      <c r="G64" s="34" t="s">
        <v>346</v>
      </c>
      <c r="H64" s="28" t="s">
        <v>351</v>
      </c>
      <c r="I64" s="28">
        <v>1</v>
      </c>
      <c r="J64" s="53">
        <v>970</v>
      </c>
      <c r="K64" s="39">
        <v>0</v>
      </c>
      <c r="L64" s="36">
        <f>SUM(J64:K64)</f>
        <v>970</v>
      </c>
      <c r="M64" s="25">
        <v>0</v>
      </c>
      <c r="N64" s="26" t="s">
        <v>369</v>
      </c>
    </row>
    <row r="65" spans="1:14" ht="51.75" customHeight="1" x14ac:dyDescent="0.25">
      <c r="A65" s="161"/>
      <c r="B65" s="159"/>
      <c r="C65" s="163"/>
      <c r="D65" s="18">
        <v>62</v>
      </c>
      <c r="E65" s="19" t="s">
        <v>126</v>
      </c>
      <c r="F65" s="20" t="s">
        <v>210</v>
      </c>
      <c r="G65" s="21"/>
      <c r="H65" s="22"/>
      <c r="I65" s="18"/>
      <c r="J65" s="23"/>
      <c r="K65" s="24"/>
      <c r="L65" s="24"/>
      <c r="M65" s="25"/>
      <c r="N65" s="26"/>
    </row>
    <row r="66" spans="1:14" ht="56.25" customHeight="1" x14ac:dyDescent="0.25">
      <c r="A66" s="161"/>
      <c r="B66" s="159"/>
      <c r="C66" s="48" t="s">
        <v>29</v>
      </c>
      <c r="D66" s="18">
        <v>63</v>
      </c>
      <c r="E66" s="48" t="s">
        <v>127</v>
      </c>
      <c r="F66" s="22" t="s">
        <v>211</v>
      </c>
      <c r="G66" s="21"/>
      <c r="H66" s="49" t="s">
        <v>372</v>
      </c>
      <c r="I66" s="18">
        <v>0</v>
      </c>
      <c r="J66" s="23">
        <v>0</v>
      </c>
      <c r="K66" s="23">
        <v>0</v>
      </c>
      <c r="L66" s="36">
        <f>SUM(J66:K66)</f>
        <v>0</v>
      </c>
      <c r="M66" s="25">
        <v>0</v>
      </c>
      <c r="N66" s="26" t="s">
        <v>371</v>
      </c>
    </row>
    <row r="67" spans="1:14" ht="63.75" x14ac:dyDescent="0.25">
      <c r="A67" s="161"/>
      <c r="B67" s="159"/>
      <c r="C67" s="48" t="s">
        <v>30</v>
      </c>
      <c r="D67" s="18">
        <v>64</v>
      </c>
      <c r="E67" s="19" t="s">
        <v>128</v>
      </c>
      <c r="F67" s="20" t="s">
        <v>251</v>
      </c>
      <c r="G67" s="21"/>
      <c r="H67" s="22"/>
      <c r="I67" s="18"/>
      <c r="J67" s="23"/>
      <c r="K67" s="24"/>
      <c r="L67" s="24"/>
      <c r="M67" s="25"/>
      <c r="N67" s="26"/>
    </row>
    <row r="68" spans="1:14" ht="51.75" customHeight="1" x14ac:dyDescent="0.25">
      <c r="A68" s="164" t="s">
        <v>31</v>
      </c>
      <c r="B68" s="159" t="s">
        <v>32</v>
      </c>
      <c r="C68" s="163" t="s">
        <v>33</v>
      </c>
      <c r="D68" s="18">
        <v>65</v>
      </c>
      <c r="E68" s="19" t="s">
        <v>129</v>
      </c>
      <c r="F68" s="20" t="s">
        <v>252</v>
      </c>
      <c r="G68" s="21"/>
      <c r="H68" s="22"/>
      <c r="I68" s="18"/>
      <c r="J68" s="23"/>
      <c r="K68" s="24"/>
      <c r="L68" s="24"/>
      <c r="M68" s="25"/>
      <c r="N68" s="26"/>
    </row>
    <row r="69" spans="1:14" ht="89.25" x14ac:dyDescent="0.25">
      <c r="A69" s="164"/>
      <c r="B69" s="159"/>
      <c r="C69" s="163"/>
      <c r="D69" s="18">
        <v>66</v>
      </c>
      <c r="E69" s="19" t="s">
        <v>130</v>
      </c>
      <c r="F69" s="20" t="s">
        <v>253</v>
      </c>
      <c r="G69" s="21"/>
      <c r="H69" s="22"/>
      <c r="I69" s="18"/>
      <c r="J69" s="23"/>
      <c r="K69" s="24"/>
      <c r="L69" s="24"/>
      <c r="M69" s="25"/>
      <c r="N69" s="26"/>
    </row>
    <row r="70" spans="1:14" ht="38.25" x14ac:dyDescent="0.25">
      <c r="A70" s="164"/>
      <c r="B70" s="159"/>
      <c r="C70" s="163" t="s">
        <v>34</v>
      </c>
      <c r="D70" s="18">
        <v>67</v>
      </c>
      <c r="E70" s="19" t="s">
        <v>131</v>
      </c>
      <c r="F70" s="20" t="s">
        <v>254</v>
      </c>
      <c r="G70" s="21"/>
      <c r="H70" s="22"/>
      <c r="I70" s="18"/>
      <c r="J70" s="23"/>
      <c r="K70" s="24"/>
      <c r="L70" s="24"/>
      <c r="M70" s="25"/>
      <c r="N70" s="26"/>
    </row>
    <row r="71" spans="1:14" ht="76.5" x14ac:dyDescent="0.25">
      <c r="A71" s="164"/>
      <c r="B71" s="159"/>
      <c r="C71" s="163"/>
      <c r="D71" s="18">
        <v>68</v>
      </c>
      <c r="E71" s="19" t="s">
        <v>132</v>
      </c>
      <c r="F71" s="20" t="s">
        <v>255</v>
      </c>
      <c r="G71" s="21"/>
      <c r="H71" s="22"/>
      <c r="I71" s="18"/>
      <c r="J71" s="23"/>
      <c r="K71" s="24"/>
      <c r="L71" s="24"/>
      <c r="M71" s="25"/>
      <c r="N71" s="26"/>
    </row>
    <row r="72" spans="1:14" ht="51" x14ac:dyDescent="0.25">
      <c r="A72" s="164"/>
      <c r="B72" s="159"/>
      <c r="C72" s="163"/>
      <c r="D72" s="18">
        <v>69</v>
      </c>
      <c r="E72" s="19" t="s">
        <v>133</v>
      </c>
      <c r="F72" s="20" t="s">
        <v>256</v>
      </c>
      <c r="G72" s="21"/>
      <c r="H72" s="22"/>
      <c r="I72" s="18"/>
      <c r="J72" s="23"/>
      <c r="K72" s="24"/>
      <c r="L72" s="24"/>
      <c r="M72" s="25"/>
      <c r="N72" s="26"/>
    </row>
    <row r="73" spans="1:14" ht="51.75" customHeight="1" x14ac:dyDescent="0.25">
      <c r="A73" s="164"/>
      <c r="B73" s="159"/>
      <c r="C73" s="163"/>
      <c r="D73" s="18">
        <v>70</v>
      </c>
      <c r="E73" s="19" t="s">
        <v>134</v>
      </c>
      <c r="F73" s="20" t="s">
        <v>257</v>
      </c>
      <c r="G73" s="21"/>
      <c r="H73" s="22"/>
      <c r="I73" s="18"/>
      <c r="J73" s="23"/>
      <c r="K73" s="24"/>
      <c r="L73" s="24"/>
      <c r="M73" s="25"/>
      <c r="N73" s="26"/>
    </row>
    <row r="74" spans="1:14" ht="38.25" x14ac:dyDescent="0.25">
      <c r="A74" s="164"/>
      <c r="B74" s="159"/>
      <c r="C74" s="163" t="s">
        <v>35</v>
      </c>
      <c r="D74" s="18">
        <v>71</v>
      </c>
      <c r="E74" s="19" t="s">
        <v>135</v>
      </c>
      <c r="F74" s="20" t="s">
        <v>246</v>
      </c>
      <c r="G74" s="21"/>
      <c r="H74" s="22"/>
      <c r="I74" s="18"/>
      <c r="J74" s="23"/>
      <c r="K74" s="24"/>
      <c r="L74" s="24"/>
      <c r="M74" s="25"/>
      <c r="N74" s="26"/>
    </row>
    <row r="75" spans="1:14" ht="63.75" x14ac:dyDescent="0.25">
      <c r="A75" s="164"/>
      <c r="B75" s="159"/>
      <c r="C75" s="163"/>
      <c r="D75" s="18">
        <v>72</v>
      </c>
      <c r="E75" s="19" t="s">
        <v>136</v>
      </c>
      <c r="F75" s="20" t="s">
        <v>258</v>
      </c>
      <c r="G75" s="21"/>
      <c r="H75" s="22"/>
      <c r="I75" s="18"/>
      <c r="J75" s="23"/>
      <c r="K75" s="24"/>
      <c r="L75" s="24"/>
      <c r="M75" s="25"/>
      <c r="N75" s="26"/>
    </row>
    <row r="76" spans="1:14" ht="38.25" x14ac:dyDescent="0.25">
      <c r="A76" s="164"/>
      <c r="B76" s="159"/>
      <c r="C76" s="48" t="s">
        <v>36</v>
      </c>
      <c r="D76" s="18">
        <v>73</v>
      </c>
      <c r="E76" s="19" t="s">
        <v>137</v>
      </c>
      <c r="F76" s="20" t="s">
        <v>221</v>
      </c>
      <c r="G76" s="21"/>
      <c r="H76" s="22"/>
      <c r="I76" s="18"/>
      <c r="J76" s="23"/>
      <c r="K76" s="24"/>
      <c r="L76" s="24"/>
      <c r="M76" s="25"/>
      <c r="N76" s="26"/>
    </row>
    <row r="77" spans="1:14" ht="51" x14ac:dyDescent="0.25">
      <c r="A77" s="164"/>
      <c r="B77" s="159"/>
      <c r="C77" s="48" t="s">
        <v>417</v>
      </c>
      <c r="D77" s="18">
        <v>74</v>
      </c>
      <c r="E77" s="19" t="s">
        <v>138</v>
      </c>
      <c r="F77" s="20" t="s">
        <v>259</v>
      </c>
      <c r="G77" s="21"/>
      <c r="H77" s="22"/>
      <c r="I77" s="18"/>
      <c r="J77" s="23"/>
      <c r="K77" s="24"/>
      <c r="L77" s="24"/>
      <c r="M77" s="25"/>
      <c r="N77" s="26"/>
    </row>
    <row r="78" spans="1:14" ht="51" x14ac:dyDescent="0.25">
      <c r="A78" s="164"/>
      <c r="B78" s="159"/>
      <c r="C78" s="48" t="s">
        <v>37</v>
      </c>
      <c r="D78" s="18">
        <v>75</v>
      </c>
      <c r="E78" s="19" t="s">
        <v>139</v>
      </c>
      <c r="F78" s="20" t="s">
        <v>260</v>
      </c>
      <c r="G78" s="21"/>
      <c r="H78" s="22"/>
      <c r="I78" s="18"/>
      <c r="J78" s="23"/>
      <c r="K78" s="24"/>
      <c r="L78" s="24"/>
      <c r="M78" s="25"/>
      <c r="N78" s="26"/>
    </row>
    <row r="79" spans="1:14" ht="51.75" customHeight="1" x14ac:dyDescent="0.25">
      <c r="A79" s="164"/>
      <c r="B79" s="159" t="s">
        <v>38</v>
      </c>
      <c r="C79" s="163" t="s">
        <v>39</v>
      </c>
      <c r="D79" s="18">
        <v>76</v>
      </c>
      <c r="E79" s="19" t="s">
        <v>140</v>
      </c>
      <c r="F79" s="20" t="s">
        <v>261</v>
      </c>
      <c r="G79" s="21"/>
      <c r="H79" s="22"/>
      <c r="I79" s="18"/>
      <c r="J79" s="23"/>
      <c r="K79" s="24"/>
      <c r="L79" s="24"/>
      <c r="M79" s="25"/>
      <c r="N79" s="26"/>
    </row>
    <row r="80" spans="1:14" ht="51" x14ac:dyDescent="0.25">
      <c r="A80" s="164"/>
      <c r="B80" s="159"/>
      <c r="C80" s="163"/>
      <c r="D80" s="18">
        <v>77</v>
      </c>
      <c r="E80" s="19" t="s">
        <v>141</v>
      </c>
      <c r="F80" s="20" t="s">
        <v>262</v>
      </c>
      <c r="G80" s="21"/>
      <c r="H80" s="22"/>
      <c r="I80" s="18"/>
      <c r="J80" s="23"/>
      <c r="K80" s="24"/>
      <c r="L80" s="24"/>
      <c r="M80" s="25"/>
      <c r="N80" s="26"/>
    </row>
    <row r="81" spans="1:14" ht="38.25" x14ac:dyDescent="0.25">
      <c r="A81" s="164"/>
      <c r="B81" s="159"/>
      <c r="C81" s="163"/>
      <c r="D81" s="18">
        <v>78</v>
      </c>
      <c r="E81" s="19" t="s">
        <v>142</v>
      </c>
      <c r="F81" s="20" t="s">
        <v>261</v>
      </c>
      <c r="G81" s="21"/>
      <c r="H81" s="22"/>
      <c r="I81" s="18"/>
      <c r="J81" s="23"/>
      <c r="K81" s="24"/>
      <c r="L81" s="24"/>
      <c r="M81" s="25"/>
      <c r="N81" s="26"/>
    </row>
    <row r="82" spans="1:14" ht="51" x14ac:dyDescent="0.25">
      <c r="A82" s="164"/>
      <c r="B82" s="159"/>
      <c r="C82" s="163" t="s">
        <v>40</v>
      </c>
      <c r="D82" s="18">
        <v>79</v>
      </c>
      <c r="E82" s="19" t="s">
        <v>143</v>
      </c>
      <c r="F82" s="20" t="s">
        <v>263</v>
      </c>
      <c r="G82" s="21"/>
      <c r="H82" s="22"/>
      <c r="I82" s="18"/>
      <c r="J82" s="23"/>
      <c r="K82" s="24"/>
      <c r="L82" s="24"/>
      <c r="M82" s="25"/>
      <c r="N82" s="26"/>
    </row>
    <row r="83" spans="1:14" ht="51.75" customHeight="1" x14ac:dyDescent="0.25">
      <c r="A83" s="164"/>
      <c r="B83" s="159"/>
      <c r="C83" s="163"/>
      <c r="D83" s="18">
        <v>80</v>
      </c>
      <c r="E83" s="19" t="s">
        <v>144</v>
      </c>
      <c r="F83" s="20" t="s">
        <v>264</v>
      </c>
      <c r="G83" s="21"/>
      <c r="H83" s="22"/>
      <c r="I83" s="18"/>
      <c r="J83" s="23"/>
      <c r="K83" s="24"/>
      <c r="L83" s="24"/>
      <c r="M83" s="25"/>
      <c r="N83" s="26"/>
    </row>
    <row r="84" spans="1:14" ht="38.25" x14ac:dyDescent="0.25">
      <c r="A84" s="164"/>
      <c r="B84" s="159" t="s">
        <v>41</v>
      </c>
      <c r="C84" s="26"/>
      <c r="D84" s="18">
        <v>81</v>
      </c>
      <c r="E84" s="19" t="s">
        <v>145</v>
      </c>
      <c r="F84" s="20" t="s">
        <v>221</v>
      </c>
      <c r="G84" s="21"/>
      <c r="H84" s="22"/>
      <c r="I84" s="18"/>
      <c r="J84" s="23"/>
      <c r="K84" s="24"/>
      <c r="L84" s="24"/>
      <c r="M84" s="25"/>
      <c r="N84" s="26"/>
    </row>
    <row r="85" spans="1:14" ht="76.5" x14ac:dyDescent="0.25">
      <c r="A85" s="164"/>
      <c r="B85" s="159"/>
      <c r="C85" s="26" t="s">
        <v>42</v>
      </c>
      <c r="D85" s="18">
        <v>82</v>
      </c>
      <c r="E85" s="19" t="s">
        <v>146</v>
      </c>
      <c r="F85" s="20" t="s">
        <v>221</v>
      </c>
      <c r="G85" s="21"/>
      <c r="H85" s="22"/>
      <c r="I85" s="18"/>
      <c r="J85" s="23"/>
      <c r="K85" s="24"/>
      <c r="L85" s="24"/>
      <c r="M85" s="25"/>
      <c r="N85" s="26"/>
    </row>
    <row r="86" spans="1:14" ht="63.75" x14ac:dyDescent="0.25">
      <c r="A86" s="164"/>
      <c r="B86" s="159"/>
      <c r="C86" s="26"/>
      <c r="D86" s="18">
        <v>83</v>
      </c>
      <c r="E86" s="19" t="s">
        <v>147</v>
      </c>
      <c r="F86" s="20" t="s">
        <v>265</v>
      </c>
      <c r="G86" s="21"/>
      <c r="H86" s="22"/>
      <c r="I86" s="18"/>
      <c r="J86" s="23"/>
      <c r="K86" s="24"/>
      <c r="L86" s="24"/>
      <c r="M86" s="25"/>
      <c r="N86" s="26"/>
    </row>
    <row r="87" spans="1:14" ht="177" customHeight="1" x14ac:dyDescent="0.25">
      <c r="A87" s="164"/>
      <c r="B87" s="159"/>
      <c r="C87" s="26"/>
      <c r="D87" s="18">
        <v>84</v>
      </c>
      <c r="E87" s="26" t="s">
        <v>148</v>
      </c>
      <c r="F87" s="22" t="s">
        <v>266</v>
      </c>
      <c r="G87" s="21"/>
      <c r="H87" s="22" t="s">
        <v>379</v>
      </c>
      <c r="I87" s="22">
        <v>2</v>
      </c>
      <c r="J87" s="54">
        <v>3334</v>
      </c>
      <c r="K87" s="39">
        <v>0</v>
      </c>
      <c r="L87" s="43">
        <f>SUM(J87:K87)</f>
        <v>3334</v>
      </c>
      <c r="M87" s="25"/>
      <c r="N87" s="26" t="s">
        <v>373</v>
      </c>
    </row>
    <row r="88" spans="1:14" ht="82.5" customHeight="1" x14ac:dyDescent="0.25">
      <c r="A88" s="164"/>
      <c r="B88" s="159"/>
      <c r="C88" s="163" t="s">
        <v>43</v>
      </c>
      <c r="D88" s="18">
        <v>85</v>
      </c>
      <c r="E88" s="26" t="s">
        <v>149</v>
      </c>
      <c r="F88" s="22" t="s">
        <v>267</v>
      </c>
      <c r="G88" s="21"/>
      <c r="H88" s="46" t="s">
        <v>380</v>
      </c>
      <c r="I88" s="18" t="s">
        <v>381</v>
      </c>
      <c r="J88" s="23"/>
      <c r="K88" s="24"/>
      <c r="L88" s="24"/>
      <c r="M88" s="25"/>
      <c r="N88" s="33" t="s">
        <v>374</v>
      </c>
    </row>
    <row r="89" spans="1:14" ht="66.75" customHeight="1" x14ac:dyDescent="0.25">
      <c r="A89" s="164"/>
      <c r="B89" s="159"/>
      <c r="C89" s="163"/>
      <c r="D89" s="18">
        <v>86</v>
      </c>
      <c r="E89" s="26" t="s">
        <v>150</v>
      </c>
      <c r="F89" s="22" t="s">
        <v>267</v>
      </c>
      <c r="G89" s="21"/>
      <c r="H89" s="22" t="s">
        <v>382</v>
      </c>
      <c r="I89" s="18">
        <v>5</v>
      </c>
      <c r="J89" s="23"/>
      <c r="K89" s="24"/>
      <c r="L89" s="24"/>
      <c r="M89" s="25"/>
      <c r="N89" s="26" t="s">
        <v>383</v>
      </c>
    </row>
    <row r="90" spans="1:14" ht="66.75" customHeight="1" x14ac:dyDescent="0.25">
      <c r="A90" s="164"/>
      <c r="B90" s="159" t="s">
        <v>44</v>
      </c>
      <c r="C90" s="163" t="s">
        <v>45</v>
      </c>
      <c r="D90" s="18">
        <v>87</v>
      </c>
      <c r="E90" s="26" t="s">
        <v>151</v>
      </c>
      <c r="F90" s="22" t="s">
        <v>221</v>
      </c>
      <c r="G90" s="21"/>
      <c r="H90" s="22" t="s">
        <v>384</v>
      </c>
      <c r="I90" s="18">
        <v>0</v>
      </c>
      <c r="J90" s="23"/>
      <c r="K90" s="24"/>
      <c r="L90" s="24"/>
      <c r="M90" s="25"/>
      <c r="N90" s="26" t="s">
        <v>385</v>
      </c>
    </row>
    <row r="91" spans="1:14" ht="51.75" customHeight="1" x14ac:dyDescent="0.25">
      <c r="A91" s="164"/>
      <c r="B91" s="159"/>
      <c r="C91" s="163"/>
      <c r="D91" s="18">
        <v>88</v>
      </c>
      <c r="E91" s="19" t="s">
        <v>152</v>
      </c>
      <c r="F91" s="20" t="s">
        <v>268</v>
      </c>
      <c r="G91" s="21"/>
      <c r="H91" s="22"/>
      <c r="I91" s="18"/>
      <c r="J91" s="23"/>
      <c r="K91" s="24"/>
      <c r="L91" s="24"/>
      <c r="M91" s="25"/>
      <c r="N91" s="26"/>
    </row>
    <row r="92" spans="1:14" ht="38.25" x14ac:dyDescent="0.25">
      <c r="A92" s="164"/>
      <c r="B92" s="159"/>
      <c r="C92" s="163" t="s">
        <v>46</v>
      </c>
      <c r="D92" s="18">
        <v>89</v>
      </c>
      <c r="E92" s="19" t="s">
        <v>153</v>
      </c>
      <c r="F92" s="20" t="s">
        <v>261</v>
      </c>
      <c r="G92" s="21"/>
      <c r="H92" s="22"/>
      <c r="I92" s="18"/>
      <c r="J92" s="23"/>
      <c r="K92" s="24"/>
      <c r="L92" s="24"/>
      <c r="M92" s="25"/>
      <c r="N92" s="26"/>
    </row>
    <row r="93" spans="1:14" ht="51" x14ac:dyDescent="0.25">
      <c r="A93" s="164"/>
      <c r="B93" s="159"/>
      <c r="C93" s="163"/>
      <c r="D93" s="18">
        <v>90</v>
      </c>
      <c r="E93" s="19" t="s">
        <v>154</v>
      </c>
      <c r="F93" s="20" t="s">
        <v>272</v>
      </c>
      <c r="G93" s="21"/>
      <c r="H93" s="22"/>
      <c r="I93" s="18"/>
      <c r="J93" s="23"/>
      <c r="K93" s="24"/>
      <c r="L93" s="24"/>
      <c r="M93" s="25"/>
      <c r="N93" s="26"/>
    </row>
    <row r="94" spans="1:14" ht="51.75" customHeight="1" x14ac:dyDescent="0.25">
      <c r="A94" s="164"/>
      <c r="B94" s="159"/>
      <c r="C94" s="163"/>
      <c r="D94" s="18">
        <v>91</v>
      </c>
      <c r="E94" s="19" t="s">
        <v>155</v>
      </c>
      <c r="F94" s="20" t="s">
        <v>269</v>
      </c>
      <c r="G94" s="21"/>
      <c r="H94" s="22"/>
      <c r="I94" s="18"/>
      <c r="J94" s="23"/>
      <c r="K94" s="24"/>
      <c r="L94" s="24"/>
      <c r="M94" s="25"/>
      <c r="N94" s="26"/>
    </row>
    <row r="95" spans="1:14" ht="51" x14ac:dyDescent="0.25">
      <c r="A95" s="164"/>
      <c r="B95" s="159"/>
      <c r="C95" s="163"/>
      <c r="D95" s="18">
        <v>92</v>
      </c>
      <c r="E95" s="19" t="s">
        <v>156</v>
      </c>
      <c r="F95" s="20" t="s">
        <v>270</v>
      </c>
      <c r="G95" s="21"/>
      <c r="H95" s="22"/>
      <c r="I95" s="18"/>
      <c r="J95" s="23"/>
      <c r="K95" s="24"/>
      <c r="L95" s="24"/>
      <c r="M95" s="25"/>
      <c r="N95" s="26"/>
    </row>
    <row r="96" spans="1:14" ht="76.5" x14ac:dyDescent="0.25">
      <c r="A96" s="164"/>
      <c r="B96" s="159"/>
      <c r="C96" s="163"/>
      <c r="D96" s="18">
        <v>93</v>
      </c>
      <c r="E96" s="19" t="s">
        <v>157</v>
      </c>
      <c r="F96" s="20" t="s">
        <v>270</v>
      </c>
      <c r="G96" s="21"/>
      <c r="H96" s="22"/>
      <c r="I96" s="18"/>
      <c r="J96" s="23"/>
      <c r="K96" s="24"/>
      <c r="L96" s="24"/>
      <c r="M96" s="25"/>
      <c r="N96" s="26"/>
    </row>
    <row r="97" spans="1:14" ht="76.5" x14ac:dyDescent="0.25">
      <c r="A97" s="164"/>
      <c r="B97" s="159"/>
      <c r="C97" s="163"/>
      <c r="D97" s="18">
        <v>94</v>
      </c>
      <c r="E97" s="19" t="s">
        <v>158</v>
      </c>
      <c r="F97" s="20" t="s">
        <v>270</v>
      </c>
      <c r="G97" s="21"/>
      <c r="H97" s="22"/>
      <c r="I97" s="18"/>
      <c r="J97" s="23"/>
      <c r="K97" s="24"/>
      <c r="L97" s="24"/>
      <c r="M97" s="25"/>
      <c r="N97" s="26"/>
    </row>
    <row r="98" spans="1:14" ht="51.75" customHeight="1" x14ac:dyDescent="0.25">
      <c r="A98" s="164"/>
      <c r="B98" s="159"/>
      <c r="C98" s="163"/>
      <c r="D98" s="18">
        <v>95</v>
      </c>
      <c r="E98" s="19" t="s">
        <v>159</v>
      </c>
      <c r="F98" s="20" t="s">
        <v>273</v>
      </c>
      <c r="G98" s="21"/>
      <c r="H98" s="22"/>
      <c r="I98" s="18"/>
      <c r="J98" s="23"/>
      <c r="K98" s="24"/>
      <c r="L98" s="24"/>
      <c r="M98" s="25"/>
      <c r="N98" s="26"/>
    </row>
    <row r="99" spans="1:14" ht="75.75" customHeight="1" x14ac:dyDescent="0.25">
      <c r="A99" s="164"/>
      <c r="B99" s="159"/>
      <c r="C99" s="163"/>
      <c r="D99" s="18">
        <v>96</v>
      </c>
      <c r="E99" s="19" t="s">
        <v>160</v>
      </c>
      <c r="F99" s="20" t="s">
        <v>271</v>
      </c>
      <c r="G99" s="21"/>
      <c r="H99" s="22"/>
      <c r="I99" s="18"/>
      <c r="J99" s="23"/>
      <c r="K99" s="24"/>
      <c r="L99" s="24"/>
      <c r="M99" s="25"/>
      <c r="N99" s="26"/>
    </row>
    <row r="100" spans="1:14" ht="51" x14ac:dyDescent="0.25">
      <c r="A100" s="164"/>
      <c r="B100" s="159"/>
      <c r="C100" s="163" t="s">
        <v>47</v>
      </c>
      <c r="D100" s="18">
        <v>97</v>
      </c>
      <c r="E100" s="26" t="s">
        <v>387</v>
      </c>
      <c r="F100" s="22" t="s">
        <v>274</v>
      </c>
      <c r="G100" s="21"/>
      <c r="H100" s="22" t="s">
        <v>386</v>
      </c>
      <c r="I100" s="18">
        <v>0</v>
      </c>
      <c r="J100" s="23"/>
      <c r="K100" s="24"/>
      <c r="L100" s="24"/>
      <c r="M100" s="25"/>
      <c r="N100" s="26" t="s">
        <v>388</v>
      </c>
    </row>
    <row r="101" spans="1:14" ht="51.75" customHeight="1" x14ac:dyDescent="0.25">
      <c r="A101" s="164"/>
      <c r="B101" s="159"/>
      <c r="C101" s="163"/>
      <c r="D101" s="18">
        <v>98</v>
      </c>
      <c r="E101" s="19" t="s">
        <v>161</v>
      </c>
      <c r="F101" s="20" t="s">
        <v>270</v>
      </c>
      <c r="G101" s="21"/>
      <c r="H101" s="22"/>
      <c r="I101" s="18"/>
      <c r="J101" s="23"/>
      <c r="K101" s="24"/>
      <c r="L101" s="24"/>
      <c r="M101" s="25"/>
      <c r="N101" s="26"/>
    </row>
    <row r="102" spans="1:14" ht="25.5" x14ac:dyDescent="0.25">
      <c r="A102" s="164"/>
      <c r="B102" s="159"/>
      <c r="C102" s="163"/>
      <c r="D102" s="18">
        <v>99</v>
      </c>
      <c r="E102" s="19" t="s">
        <v>162</v>
      </c>
      <c r="F102" s="20" t="s">
        <v>275</v>
      </c>
      <c r="G102" s="21"/>
      <c r="H102" s="22"/>
      <c r="I102" s="18"/>
      <c r="J102" s="23"/>
      <c r="K102" s="24"/>
      <c r="L102" s="24"/>
      <c r="M102" s="25"/>
      <c r="N102" s="26"/>
    </row>
    <row r="103" spans="1:14" ht="51.75" customHeight="1" x14ac:dyDescent="0.25">
      <c r="A103" s="164"/>
      <c r="B103" s="159"/>
      <c r="C103" s="163"/>
      <c r="D103" s="18">
        <v>100</v>
      </c>
      <c r="E103" s="19" t="s">
        <v>163</v>
      </c>
      <c r="F103" s="20" t="s">
        <v>276</v>
      </c>
      <c r="G103" s="21"/>
      <c r="H103" s="22"/>
      <c r="I103" s="18"/>
      <c r="J103" s="23"/>
      <c r="K103" s="24"/>
      <c r="L103" s="24"/>
      <c r="M103" s="25"/>
      <c r="N103" s="26"/>
    </row>
    <row r="104" spans="1:14" ht="51" x14ac:dyDescent="0.25">
      <c r="A104" s="164"/>
      <c r="B104" s="159"/>
      <c r="C104" s="163"/>
      <c r="D104" s="18">
        <v>101</v>
      </c>
      <c r="E104" s="19" t="s">
        <v>164</v>
      </c>
      <c r="F104" s="20" t="s">
        <v>277</v>
      </c>
      <c r="G104" s="21"/>
      <c r="H104" s="22"/>
      <c r="I104" s="18"/>
      <c r="J104" s="23"/>
      <c r="K104" s="24"/>
      <c r="L104" s="24"/>
      <c r="M104" s="25"/>
      <c r="N104" s="26"/>
    </row>
    <row r="105" spans="1:14" ht="102" x14ac:dyDescent="0.25">
      <c r="A105" s="165" t="s">
        <v>418</v>
      </c>
      <c r="B105" s="159" t="s">
        <v>48</v>
      </c>
      <c r="C105" s="163" t="s">
        <v>49</v>
      </c>
      <c r="D105" s="18">
        <v>102</v>
      </c>
      <c r="E105" s="19" t="s">
        <v>419</v>
      </c>
      <c r="F105" s="20" t="s">
        <v>278</v>
      </c>
      <c r="G105" s="21"/>
      <c r="H105" s="22"/>
      <c r="I105" s="18"/>
      <c r="J105" s="23"/>
      <c r="K105" s="24"/>
      <c r="L105" s="24"/>
      <c r="M105" s="25"/>
      <c r="N105" s="26"/>
    </row>
    <row r="106" spans="1:14" ht="63.75" x14ac:dyDescent="0.25">
      <c r="A106" s="165"/>
      <c r="B106" s="159"/>
      <c r="C106" s="163"/>
      <c r="D106" s="18">
        <v>103</v>
      </c>
      <c r="E106" s="19" t="s">
        <v>420</v>
      </c>
      <c r="F106" s="20" t="s">
        <v>279</v>
      </c>
      <c r="G106" s="21"/>
      <c r="H106" s="22"/>
      <c r="I106" s="18"/>
      <c r="J106" s="23"/>
      <c r="K106" s="24"/>
      <c r="L106" s="24"/>
      <c r="M106" s="25"/>
      <c r="N106" s="26"/>
    </row>
    <row r="107" spans="1:14" ht="51" x14ac:dyDescent="0.25">
      <c r="A107" s="165"/>
      <c r="B107" s="159"/>
      <c r="C107" s="163"/>
      <c r="D107" s="18">
        <v>104</v>
      </c>
      <c r="E107" s="19" t="s">
        <v>165</v>
      </c>
      <c r="F107" s="20" t="s">
        <v>280</v>
      </c>
      <c r="G107" s="21"/>
      <c r="H107" s="22"/>
      <c r="I107" s="18"/>
      <c r="J107" s="23"/>
      <c r="K107" s="24"/>
      <c r="L107" s="24"/>
      <c r="M107" s="25"/>
      <c r="N107" s="26"/>
    </row>
    <row r="108" spans="1:14" ht="63.75" x14ac:dyDescent="0.25">
      <c r="A108" s="165"/>
      <c r="B108" s="159"/>
      <c r="C108" s="163" t="s">
        <v>50</v>
      </c>
      <c r="D108" s="18">
        <v>105</v>
      </c>
      <c r="E108" s="26" t="s">
        <v>390</v>
      </c>
      <c r="F108" s="22" t="s">
        <v>281</v>
      </c>
      <c r="G108" s="21"/>
      <c r="H108" s="28" t="s">
        <v>389</v>
      </c>
      <c r="I108" s="28">
        <v>413</v>
      </c>
      <c r="J108" s="40">
        <v>5000</v>
      </c>
      <c r="K108" s="39">
        <v>0</v>
      </c>
      <c r="L108" s="36">
        <f>SUM(J108:K108)</f>
        <v>5000</v>
      </c>
      <c r="M108" s="25"/>
      <c r="N108" s="26" t="s">
        <v>391</v>
      </c>
    </row>
    <row r="109" spans="1:14" ht="38.25" x14ac:dyDescent="0.25">
      <c r="A109" s="165"/>
      <c r="B109" s="159"/>
      <c r="C109" s="163"/>
      <c r="D109" s="18">
        <v>106</v>
      </c>
      <c r="E109" s="19" t="s">
        <v>166</v>
      </c>
      <c r="F109" s="20" t="s">
        <v>287</v>
      </c>
      <c r="G109" s="21"/>
      <c r="H109" s="22"/>
      <c r="I109" s="18"/>
      <c r="J109" s="23"/>
      <c r="K109" s="24"/>
      <c r="L109" s="24"/>
      <c r="M109" s="25"/>
      <c r="N109" s="26"/>
    </row>
    <row r="110" spans="1:14" ht="38.25" x14ac:dyDescent="0.25">
      <c r="A110" s="165"/>
      <c r="B110" s="159"/>
      <c r="C110" s="163"/>
      <c r="D110" s="18">
        <v>107</v>
      </c>
      <c r="E110" s="19" t="s">
        <v>167</v>
      </c>
      <c r="F110" s="20" t="s">
        <v>221</v>
      </c>
      <c r="G110" s="21"/>
      <c r="H110" s="22"/>
      <c r="I110" s="18"/>
      <c r="J110" s="23"/>
      <c r="K110" s="24"/>
      <c r="L110" s="24"/>
      <c r="M110" s="25"/>
      <c r="N110" s="26"/>
    </row>
    <row r="111" spans="1:14" ht="38.25" x14ac:dyDescent="0.25">
      <c r="A111" s="165"/>
      <c r="B111" s="159"/>
      <c r="C111" s="163"/>
      <c r="D111" s="18">
        <v>108</v>
      </c>
      <c r="E111" s="19" t="s">
        <v>71</v>
      </c>
      <c r="F111" s="20" t="s">
        <v>219</v>
      </c>
      <c r="G111" s="21"/>
      <c r="H111" s="22"/>
      <c r="I111" s="18"/>
      <c r="J111" s="23"/>
      <c r="K111" s="24"/>
      <c r="L111" s="24"/>
      <c r="M111" s="25"/>
      <c r="N111" s="26"/>
    </row>
    <row r="112" spans="1:14" ht="38.25" x14ac:dyDescent="0.25">
      <c r="A112" s="165"/>
      <c r="B112" s="159"/>
      <c r="C112" s="163"/>
      <c r="D112" s="18">
        <v>109</v>
      </c>
      <c r="E112" s="19" t="s">
        <v>168</v>
      </c>
      <c r="F112" s="20" t="s">
        <v>283</v>
      </c>
      <c r="G112" s="21"/>
      <c r="H112" s="22"/>
      <c r="I112" s="18"/>
      <c r="J112" s="23"/>
      <c r="K112" s="24"/>
      <c r="L112" s="24"/>
      <c r="M112" s="25"/>
      <c r="N112" s="26"/>
    </row>
    <row r="113" spans="1:14" ht="156.75" customHeight="1" x14ac:dyDescent="0.25">
      <c r="A113" s="165"/>
      <c r="B113" s="159"/>
      <c r="C113" s="163"/>
      <c r="D113" s="18">
        <v>110</v>
      </c>
      <c r="E113" s="26" t="s">
        <v>72</v>
      </c>
      <c r="F113" s="22" t="s">
        <v>284</v>
      </c>
      <c r="G113" s="21"/>
      <c r="H113" s="28" t="s">
        <v>392</v>
      </c>
      <c r="I113" s="28">
        <v>213</v>
      </c>
      <c r="J113" s="55">
        <v>8000</v>
      </c>
      <c r="K113" s="39">
        <v>0</v>
      </c>
      <c r="L113" s="36">
        <f>SUM(J113:K113)</f>
        <v>8000</v>
      </c>
      <c r="M113" s="25"/>
      <c r="N113" s="26" t="s">
        <v>393</v>
      </c>
    </row>
    <row r="114" spans="1:14" ht="76.5" x14ac:dyDescent="0.25">
      <c r="A114" s="165"/>
      <c r="B114" s="159"/>
      <c r="C114" s="163"/>
      <c r="D114" s="18">
        <v>111</v>
      </c>
      <c r="E114" s="19" t="s">
        <v>169</v>
      </c>
      <c r="F114" s="20" t="s">
        <v>285</v>
      </c>
      <c r="G114" s="21"/>
      <c r="H114" s="22"/>
      <c r="I114" s="18"/>
      <c r="J114" s="23"/>
      <c r="K114" s="24"/>
      <c r="L114" s="24"/>
      <c r="M114" s="25"/>
      <c r="N114" s="26"/>
    </row>
    <row r="115" spans="1:14" ht="51" x14ac:dyDescent="0.25">
      <c r="A115" s="165"/>
      <c r="B115" s="159"/>
      <c r="C115" s="163"/>
      <c r="D115" s="18">
        <v>112</v>
      </c>
      <c r="E115" s="19" t="s">
        <v>170</v>
      </c>
      <c r="F115" s="20" t="s">
        <v>286</v>
      </c>
      <c r="G115" s="21"/>
      <c r="H115" s="22"/>
      <c r="I115" s="18"/>
      <c r="J115" s="23"/>
      <c r="K115" s="24"/>
      <c r="L115" s="24"/>
      <c r="M115" s="25"/>
      <c r="N115" s="26"/>
    </row>
    <row r="116" spans="1:14" ht="38.25" x14ac:dyDescent="0.25">
      <c r="A116" s="165"/>
      <c r="B116" s="159"/>
      <c r="C116" s="163"/>
      <c r="D116" s="18">
        <v>113</v>
      </c>
      <c r="E116" s="19" t="s">
        <v>171</v>
      </c>
      <c r="F116" s="20" t="s">
        <v>282</v>
      </c>
      <c r="G116" s="21"/>
      <c r="H116" s="22"/>
      <c r="I116" s="18"/>
      <c r="J116" s="23"/>
      <c r="K116" s="24"/>
      <c r="L116" s="24"/>
      <c r="M116" s="25"/>
      <c r="N116" s="26"/>
    </row>
    <row r="117" spans="1:14" ht="25.5" x14ac:dyDescent="0.25">
      <c r="A117" s="165"/>
      <c r="B117" s="159"/>
      <c r="C117" s="163"/>
      <c r="D117" s="18">
        <v>114</v>
      </c>
      <c r="E117" s="19" t="s">
        <v>172</v>
      </c>
      <c r="F117" s="20" t="s">
        <v>246</v>
      </c>
      <c r="G117" s="21"/>
      <c r="H117" s="22"/>
      <c r="I117" s="18"/>
      <c r="J117" s="23"/>
      <c r="K117" s="24"/>
      <c r="L117" s="24"/>
      <c r="M117" s="25"/>
      <c r="N117" s="26"/>
    </row>
    <row r="118" spans="1:14" ht="63.75" x14ac:dyDescent="0.25">
      <c r="A118" s="165"/>
      <c r="B118" s="159"/>
      <c r="C118" s="163"/>
      <c r="D118" s="18">
        <v>115</v>
      </c>
      <c r="E118" s="19" t="s">
        <v>173</v>
      </c>
      <c r="F118" s="20" t="s">
        <v>282</v>
      </c>
      <c r="G118" s="21"/>
      <c r="H118" s="22"/>
      <c r="I118" s="18"/>
      <c r="J118" s="23"/>
      <c r="K118" s="24"/>
      <c r="L118" s="24"/>
      <c r="M118" s="25"/>
      <c r="N118" s="26"/>
    </row>
    <row r="119" spans="1:14" ht="25.5" x14ac:dyDescent="0.25">
      <c r="A119" s="165"/>
      <c r="B119" s="159"/>
      <c r="C119" s="163" t="s">
        <v>51</v>
      </c>
      <c r="D119" s="18">
        <v>116</v>
      </c>
      <c r="E119" s="19" t="s">
        <v>174</v>
      </c>
      <c r="F119" s="20" t="s">
        <v>246</v>
      </c>
      <c r="G119" s="21"/>
      <c r="H119" s="22"/>
      <c r="I119" s="18"/>
      <c r="J119" s="23"/>
      <c r="K119" s="24"/>
      <c r="L119" s="24"/>
      <c r="M119" s="25"/>
      <c r="N119" s="26"/>
    </row>
    <row r="120" spans="1:14" ht="25.5" x14ac:dyDescent="0.25">
      <c r="A120" s="165"/>
      <c r="B120" s="159"/>
      <c r="C120" s="163"/>
      <c r="D120" s="18">
        <v>117</v>
      </c>
      <c r="E120" s="19" t="s">
        <v>175</v>
      </c>
      <c r="F120" s="20" t="s">
        <v>246</v>
      </c>
      <c r="G120" s="21"/>
      <c r="H120" s="22"/>
      <c r="I120" s="18"/>
      <c r="J120" s="23"/>
      <c r="K120" s="24"/>
      <c r="L120" s="24"/>
      <c r="M120" s="25"/>
      <c r="N120" s="26"/>
    </row>
    <row r="121" spans="1:14" ht="63.75" x14ac:dyDescent="0.25">
      <c r="A121" s="165"/>
      <c r="B121" s="159" t="s">
        <v>52</v>
      </c>
      <c r="C121" s="163" t="s">
        <v>53</v>
      </c>
      <c r="D121" s="18">
        <v>118</v>
      </c>
      <c r="E121" s="19" t="s">
        <v>176</v>
      </c>
      <c r="F121" s="20" t="s">
        <v>282</v>
      </c>
      <c r="G121" s="21"/>
      <c r="H121" s="22"/>
      <c r="I121" s="18"/>
      <c r="J121" s="23"/>
      <c r="K121" s="24"/>
      <c r="L121" s="24"/>
      <c r="M121" s="25"/>
      <c r="N121" s="26"/>
    </row>
    <row r="122" spans="1:14" ht="51" x14ac:dyDescent="0.25">
      <c r="A122" s="165"/>
      <c r="B122" s="159"/>
      <c r="C122" s="163"/>
      <c r="D122" s="18">
        <v>119</v>
      </c>
      <c r="E122" s="19" t="s">
        <v>177</v>
      </c>
      <c r="F122" s="20" t="s">
        <v>288</v>
      </c>
      <c r="G122" s="21"/>
      <c r="H122" s="22"/>
      <c r="I122" s="18"/>
      <c r="J122" s="23"/>
      <c r="K122" s="24"/>
      <c r="L122" s="24"/>
      <c r="M122" s="25"/>
      <c r="N122" s="26"/>
    </row>
    <row r="123" spans="1:14" ht="63.75" x14ac:dyDescent="0.25">
      <c r="A123" s="165"/>
      <c r="B123" s="159"/>
      <c r="C123" s="163" t="s">
        <v>54</v>
      </c>
      <c r="D123" s="18">
        <v>120</v>
      </c>
      <c r="E123" s="19" t="s">
        <v>178</v>
      </c>
      <c r="F123" s="20" t="s">
        <v>289</v>
      </c>
      <c r="G123" s="21"/>
      <c r="H123" s="22"/>
      <c r="I123" s="18"/>
      <c r="J123" s="23"/>
      <c r="K123" s="24"/>
      <c r="L123" s="24"/>
      <c r="M123" s="25"/>
      <c r="N123" s="26"/>
    </row>
    <row r="124" spans="1:14" ht="51" x14ac:dyDescent="0.25">
      <c r="A124" s="165"/>
      <c r="B124" s="159"/>
      <c r="C124" s="163"/>
      <c r="D124" s="18">
        <v>121</v>
      </c>
      <c r="E124" s="19" t="s">
        <v>179</v>
      </c>
      <c r="F124" s="20" t="s">
        <v>264</v>
      </c>
      <c r="G124" s="21"/>
      <c r="H124" s="22"/>
      <c r="I124" s="18"/>
      <c r="J124" s="23"/>
      <c r="K124" s="24"/>
      <c r="L124" s="24"/>
      <c r="M124" s="25"/>
      <c r="N124" s="26"/>
    </row>
    <row r="125" spans="1:14" ht="38.25" x14ac:dyDescent="0.25">
      <c r="A125" s="165"/>
      <c r="B125" s="159" t="s">
        <v>55</v>
      </c>
      <c r="C125" s="160" t="s">
        <v>56</v>
      </c>
      <c r="D125" s="18">
        <v>122</v>
      </c>
      <c r="E125" s="19" t="s">
        <v>180</v>
      </c>
      <c r="F125" s="20" t="s">
        <v>221</v>
      </c>
      <c r="G125" s="21"/>
      <c r="H125" s="22"/>
      <c r="I125" s="18"/>
      <c r="J125" s="23"/>
      <c r="K125" s="24"/>
      <c r="L125" s="24"/>
      <c r="M125" s="25"/>
      <c r="N125" s="26"/>
    </row>
    <row r="126" spans="1:14" ht="38.25" x14ac:dyDescent="0.25">
      <c r="A126" s="165"/>
      <c r="B126" s="159"/>
      <c r="C126" s="160"/>
      <c r="D126" s="18">
        <v>123</v>
      </c>
      <c r="E126" s="26" t="s">
        <v>181</v>
      </c>
      <c r="F126" s="22" t="s">
        <v>221</v>
      </c>
      <c r="G126" s="21"/>
      <c r="H126" s="22" t="s">
        <v>395</v>
      </c>
      <c r="I126" s="18">
        <v>2</v>
      </c>
      <c r="J126" s="23"/>
      <c r="K126" s="24"/>
      <c r="L126" s="24"/>
      <c r="M126" s="25"/>
      <c r="N126" s="56" t="s">
        <v>394</v>
      </c>
    </row>
    <row r="127" spans="1:14" ht="76.5" x14ac:dyDescent="0.25">
      <c r="A127" s="165"/>
      <c r="B127" s="159" t="s">
        <v>57</v>
      </c>
      <c r="C127" s="163" t="s">
        <v>58</v>
      </c>
      <c r="D127" s="18">
        <v>124</v>
      </c>
      <c r="E127" s="19" t="s">
        <v>182</v>
      </c>
      <c r="F127" s="20" t="s">
        <v>238</v>
      </c>
      <c r="G127" s="21"/>
      <c r="H127" s="22"/>
      <c r="I127" s="18"/>
      <c r="J127" s="23"/>
      <c r="K127" s="24"/>
      <c r="L127" s="24"/>
      <c r="M127" s="25"/>
      <c r="N127" s="26"/>
    </row>
    <row r="128" spans="1:14" ht="38.25" x14ac:dyDescent="0.25">
      <c r="A128" s="165"/>
      <c r="B128" s="159"/>
      <c r="C128" s="163"/>
      <c r="D128" s="18">
        <v>125</v>
      </c>
      <c r="E128" s="19" t="s">
        <v>183</v>
      </c>
      <c r="F128" s="20" t="s">
        <v>290</v>
      </c>
      <c r="G128" s="21"/>
      <c r="H128" s="22"/>
      <c r="I128" s="18"/>
      <c r="J128" s="23"/>
      <c r="K128" s="24"/>
      <c r="L128" s="24"/>
      <c r="M128" s="25"/>
      <c r="N128" s="26"/>
    </row>
    <row r="129" spans="1:14" ht="51" x14ac:dyDescent="0.25">
      <c r="A129" s="165"/>
      <c r="B129" s="159"/>
      <c r="C129" s="163"/>
      <c r="D129" s="18">
        <v>126</v>
      </c>
      <c r="E129" s="19" t="s">
        <v>184</v>
      </c>
      <c r="F129" s="20" t="s">
        <v>239</v>
      </c>
      <c r="G129" s="21"/>
      <c r="H129" s="22"/>
      <c r="I129" s="18"/>
      <c r="J129" s="23"/>
      <c r="K129" s="24"/>
      <c r="L129" s="24"/>
      <c r="M129" s="25"/>
      <c r="N129" s="26"/>
    </row>
    <row r="130" spans="1:14" ht="63.75" x14ac:dyDescent="0.25">
      <c r="A130" s="165"/>
      <c r="B130" s="159"/>
      <c r="C130" s="163"/>
      <c r="D130" s="18">
        <v>127</v>
      </c>
      <c r="E130" s="19" t="s">
        <v>185</v>
      </c>
      <c r="F130" s="20" t="s">
        <v>228</v>
      </c>
      <c r="G130" s="21"/>
      <c r="H130" s="22"/>
      <c r="I130" s="18"/>
      <c r="J130" s="23"/>
      <c r="K130" s="24"/>
      <c r="L130" s="24"/>
      <c r="M130" s="25"/>
      <c r="N130" s="26"/>
    </row>
    <row r="131" spans="1:14" ht="51" x14ac:dyDescent="0.25">
      <c r="A131" s="165"/>
      <c r="B131" s="159"/>
      <c r="C131" s="163"/>
      <c r="D131" s="18">
        <v>128</v>
      </c>
      <c r="E131" s="19" t="s">
        <v>186</v>
      </c>
      <c r="F131" s="20" t="s">
        <v>291</v>
      </c>
      <c r="G131" s="21"/>
      <c r="H131" s="22"/>
      <c r="I131" s="18"/>
      <c r="J131" s="23"/>
      <c r="K131" s="24"/>
      <c r="L131" s="24"/>
      <c r="M131" s="25"/>
      <c r="N131" s="26"/>
    </row>
    <row r="132" spans="1:14" ht="76.5" x14ac:dyDescent="0.25">
      <c r="A132" s="165"/>
      <c r="B132" s="159"/>
      <c r="C132" s="48" t="s">
        <v>59</v>
      </c>
      <c r="D132" s="18">
        <v>129</v>
      </c>
      <c r="E132" s="19" t="s">
        <v>421</v>
      </c>
      <c r="F132" s="20" t="s">
        <v>292</v>
      </c>
      <c r="G132" s="21"/>
      <c r="H132" s="22"/>
      <c r="I132" s="18"/>
      <c r="J132" s="23"/>
      <c r="K132" s="24"/>
      <c r="L132" s="24"/>
      <c r="M132" s="25"/>
      <c r="N132" s="26"/>
    </row>
    <row r="133" spans="1:14" ht="76.5" x14ac:dyDescent="0.25">
      <c r="A133" s="170" t="s">
        <v>60</v>
      </c>
      <c r="B133" s="159" t="s">
        <v>61</v>
      </c>
      <c r="C133" s="163" t="s">
        <v>62</v>
      </c>
      <c r="D133" s="18">
        <v>130</v>
      </c>
      <c r="E133" s="19" t="s">
        <v>187</v>
      </c>
      <c r="F133" s="20" t="s">
        <v>221</v>
      </c>
      <c r="G133" s="21"/>
      <c r="H133" s="22"/>
      <c r="I133" s="18"/>
      <c r="J133" s="23"/>
      <c r="K133" s="24"/>
      <c r="L133" s="24"/>
      <c r="M133" s="25"/>
      <c r="N133" s="26"/>
    </row>
    <row r="134" spans="1:14" ht="63.75" x14ac:dyDescent="0.25">
      <c r="A134" s="170"/>
      <c r="B134" s="159"/>
      <c r="C134" s="163"/>
      <c r="D134" s="18">
        <v>131</v>
      </c>
      <c r="E134" s="26" t="s">
        <v>188</v>
      </c>
      <c r="F134" s="22" t="s">
        <v>221</v>
      </c>
      <c r="G134" s="21"/>
      <c r="H134" s="22" t="s">
        <v>396</v>
      </c>
      <c r="I134" s="18">
        <v>1</v>
      </c>
      <c r="J134" s="23"/>
      <c r="K134" s="24"/>
      <c r="L134" s="24"/>
      <c r="M134" s="25"/>
      <c r="N134" s="26" t="s">
        <v>397</v>
      </c>
    </row>
    <row r="135" spans="1:14" ht="51" x14ac:dyDescent="0.25">
      <c r="A135" s="170"/>
      <c r="B135" s="159"/>
      <c r="C135" s="163" t="s">
        <v>63</v>
      </c>
      <c r="D135" s="18">
        <v>132</v>
      </c>
      <c r="E135" s="19" t="s">
        <v>189</v>
      </c>
      <c r="F135" s="20" t="s">
        <v>293</v>
      </c>
      <c r="G135" s="21"/>
      <c r="H135" s="22"/>
      <c r="I135" s="18"/>
      <c r="J135" s="23"/>
      <c r="K135" s="24"/>
      <c r="L135" s="24"/>
      <c r="M135" s="25"/>
      <c r="N135" s="26"/>
    </row>
    <row r="136" spans="1:14" ht="63.75" x14ac:dyDescent="0.25">
      <c r="A136" s="170"/>
      <c r="B136" s="159"/>
      <c r="C136" s="163"/>
      <c r="D136" s="18">
        <v>133</v>
      </c>
      <c r="E136" s="26" t="s">
        <v>190</v>
      </c>
      <c r="F136" s="22" t="s">
        <v>294</v>
      </c>
      <c r="G136" s="21"/>
      <c r="H136" s="22" t="s">
        <v>398</v>
      </c>
      <c r="I136" s="18">
        <v>0</v>
      </c>
      <c r="J136" s="23"/>
      <c r="K136" s="24"/>
      <c r="L136" s="24"/>
      <c r="M136" s="25"/>
      <c r="N136" s="26" t="s">
        <v>399</v>
      </c>
    </row>
    <row r="137" spans="1:14" ht="51.75" customHeight="1" x14ac:dyDescent="0.25">
      <c r="A137" s="170"/>
      <c r="B137" s="159"/>
      <c r="C137" s="163"/>
      <c r="D137" s="18">
        <v>134</v>
      </c>
      <c r="E137" s="26" t="s">
        <v>191</v>
      </c>
      <c r="F137" s="22" t="s">
        <v>294</v>
      </c>
      <c r="G137" s="21"/>
      <c r="H137" s="22" t="s">
        <v>400</v>
      </c>
      <c r="I137" s="18">
        <v>1</v>
      </c>
      <c r="J137" s="23"/>
      <c r="K137" s="24"/>
      <c r="L137" s="24"/>
      <c r="M137" s="25"/>
      <c r="N137" s="26" t="s">
        <v>401</v>
      </c>
    </row>
    <row r="138" spans="1:14" ht="25.5" x14ac:dyDescent="0.25">
      <c r="A138" s="170"/>
      <c r="B138" s="159"/>
      <c r="C138" s="163" t="s">
        <v>64</v>
      </c>
      <c r="D138" s="18">
        <v>135</v>
      </c>
      <c r="E138" s="19" t="s">
        <v>192</v>
      </c>
      <c r="F138" s="20" t="s">
        <v>221</v>
      </c>
      <c r="G138" s="21"/>
      <c r="H138" s="22"/>
      <c r="I138" s="18"/>
      <c r="J138" s="23"/>
      <c r="K138" s="24"/>
      <c r="L138" s="24"/>
      <c r="M138" s="25"/>
      <c r="N138" s="26"/>
    </row>
    <row r="139" spans="1:14" ht="51.75" customHeight="1" x14ac:dyDescent="0.25">
      <c r="A139" s="170"/>
      <c r="B139" s="159"/>
      <c r="C139" s="163"/>
      <c r="D139" s="18">
        <v>136</v>
      </c>
      <c r="E139" s="26" t="s">
        <v>193</v>
      </c>
      <c r="F139" s="22" t="s">
        <v>221</v>
      </c>
      <c r="G139" s="21"/>
      <c r="H139" s="22" t="s">
        <v>403</v>
      </c>
      <c r="I139" s="18">
        <v>0</v>
      </c>
      <c r="J139" s="23"/>
      <c r="K139" s="24"/>
      <c r="L139" s="24"/>
      <c r="M139" s="25"/>
      <c r="N139" s="26" t="s">
        <v>402</v>
      </c>
    </row>
    <row r="140" spans="1:14" ht="51.75" customHeight="1" x14ac:dyDescent="0.25">
      <c r="A140" s="170"/>
      <c r="B140" s="159"/>
      <c r="C140" s="163"/>
      <c r="D140" s="18">
        <v>137</v>
      </c>
      <c r="E140" s="26" t="s">
        <v>194</v>
      </c>
      <c r="F140" s="22" t="s">
        <v>221</v>
      </c>
      <c r="G140" s="21"/>
      <c r="H140" s="22" t="s">
        <v>403</v>
      </c>
      <c r="I140" s="18">
        <v>0</v>
      </c>
      <c r="J140" s="23"/>
      <c r="K140" s="24"/>
      <c r="L140" s="24"/>
      <c r="M140" s="25"/>
      <c r="N140" s="26" t="s">
        <v>404</v>
      </c>
    </row>
    <row r="141" spans="1:14" ht="114.75" x14ac:dyDescent="0.25">
      <c r="A141" s="170"/>
      <c r="B141" s="159"/>
      <c r="C141" s="48" t="s">
        <v>65</v>
      </c>
      <c r="D141" s="18">
        <v>138</v>
      </c>
      <c r="E141" s="19" t="s">
        <v>195</v>
      </c>
      <c r="F141" s="20" t="s">
        <v>295</v>
      </c>
      <c r="G141" s="21"/>
      <c r="H141" s="22"/>
      <c r="I141" s="18"/>
      <c r="J141" s="23"/>
      <c r="K141" s="24"/>
      <c r="L141" s="24"/>
      <c r="M141" s="25"/>
      <c r="N141" s="26"/>
    </row>
    <row r="142" spans="1:14" ht="51" x14ac:dyDescent="0.25">
      <c r="A142" s="170"/>
      <c r="B142" s="159" t="s">
        <v>409</v>
      </c>
      <c r="C142" s="163" t="s">
        <v>66</v>
      </c>
      <c r="D142" s="18">
        <v>139</v>
      </c>
      <c r="E142" s="19" t="s">
        <v>196</v>
      </c>
      <c r="F142" s="20" t="s">
        <v>297</v>
      </c>
      <c r="G142" s="21"/>
      <c r="H142" s="22"/>
      <c r="I142" s="18"/>
      <c r="J142" s="23"/>
      <c r="K142" s="24"/>
      <c r="L142" s="24"/>
      <c r="M142" s="25"/>
      <c r="N142" s="26"/>
    </row>
    <row r="143" spans="1:14" ht="38.25" x14ac:dyDescent="0.25">
      <c r="A143" s="170"/>
      <c r="B143" s="159"/>
      <c r="C143" s="163"/>
      <c r="D143" s="18">
        <v>140</v>
      </c>
      <c r="E143" s="19" t="s">
        <v>197</v>
      </c>
      <c r="F143" s="20" t="s">
        <v>296</v>
      </c>
      <c r="G143" s="21"/>
      <c r="H143" s="22"/>
      <c r="I143" s="18"/>
      <c r="J143" s="23"/>
      <c r="K143" s="24"/>
      <c r="L143" s="24"/>
      <c r="M143" s="25"/>
      <c r="N143" s="26"/>
    </row>
    <row r="144" spans="1:14" ht="160.5" customHeight="1" x14ac:dyDescent="0.25">
      <c r="A144" s="170"/>
      <c r="B144" s="159"/>
      <c r="C144" s="160" t="s">
        <v>67</v>
      </c>
      <c r="D144" s="18">
        <v>141</v>
      </c>
      <c r="E144" s="26" t="s">
        <v>198</v>
      </c>
      <c r="F144" s="22" t="s">
        <v>298</v>
      </c>
      <c r="G144" s="21"/>
      <c r="H144" s="22" t="s">
        <v>406</v>
      </c>
      <c r="I144" s="28">
        <v>10</v>
      </c>
      <c r="J144" s="42">
        <v>37425</v>
      </c>
      <c r="K144" s="57">
        <v>0</v>
      </c>
      <c r="L144" s="36">
        <f>SUM(J144:K144)</f>
        <v>37425</v>
      </c>
      <c r="M144" s="25"/>
      <c r="N144" s="26" t="s">
        <v>405</v>
      </c>
    </row>
    <row r="145" spans="1:24" ht="51" x14ac:dyDescent="0.25">
      <c r="A145" s="170"/>
      <c r="B145" s="159"/>
      <c r="C145" s="160"/>
      <c r="D145" s="18">
        <v>142</v>
      </c>
      <c r="E145" s="19" t="s">
        <v>199</v>
      </c>
      <c r="F145" s="20" t="s">
        <v>221</v>
      </c>
      <c r="G145" s="21"/>
      <c r="H145" s="22"/>
      <c r="I145" s="18"/>
      <c r="J145" s="23"/>
      <c r="K145" s="24"/>
      <c r="L145" s="24"/>
      <c r="M145" s="25"/>
      <c r="N145" s="26"/>
      <c r="O145" s="58"/>
      <c r="P145" s="58"/>
      <c r="Q145" s="58"/>
      <c r="R145" s="58"/>
      <c r="S145" s="58"/>
      <c r="T145" s="58"/>
      <c r="U145" s="58"/>
      <c r="V145" s="58"/>
      <c r="W145" s="58"/>
      <c r="X145" s="58"/>
    </row>
    <row r="146" spans="1:24" ht="193.5" customHeight="1" x14ac:dyDescent="0.25">
      <c r="A146" s="170"/>
      <c r="B146" s="159"/>
      <c r="C146" s="160"/>
      <c r="D146" s="18">
        <v>143</v>
      </c>
      <c r="E146" s="26" t="s">
        <v>200</v>
      </c>
      <c r="F146" s="22" t="s">
        <v>300</v>
      </c>
      <c r="G146" s="21"/>
      <c r="H146" s="22" t="s">
        <v>406</v>
      </c>
      <c r="I146" s="28">
        <v>7</v>
      </c>
      <c r="J146" s="40">
        <v>4605</v>
      </c>
      <c r="K146" s="39">
        <v>0</v>
      </c>
      <c r="L146" s="36">
        <f>SUM(J146:K146)</f>
        <v>4605</v>
      </c>
      <c r="M146" s="25"/>
      <c r="N146" s="33" t="s">
        <v>407</v>
      </c>
    </row>
    <row r="147" spans="1:24" ht="76.5" x14ac:dyDescent="0.25">
      <c r="A147" s="170"/>
      <c r="B147" s="159"/>
      <c r="C147" s="48" t="s">
        <v>68</v>
      </c>
      <c r="D147" s="18">
        <v>144</v>
      </c>
      <c r="E147" s="26" t="s">
        <v>201</v>
      </c>
      <c r="F147" s="22" t="s">
        <v>299</v>
      </c>
      <c r="G147" s="21"/>
      <c r="H147" s="22" t="s">
        <v>408</v>
      </c>
      <c r="I147" s="18">
        <v>0</v>
      </c>
      <c r="J147" s="23"/>
      <c r="K147" s="24"/>
      <c r="L147" s="24"/>
      <c r="M147" s="25"/>
      <c r="N147" s="26" t="s">
        <v>410</v>
      </c>
    </row>
    <row r="148" spans="1:24" ht="76.5" x14ac:dyDescent="0.25">
      <c r="A148" s="170"/>
      <c r="B148" s="159"/>
      <c r="C148" s="163" t="s">
        <v>69</v>
      </c>
      <c r="D148" s="18">
        <v>145</v>
      </c>
      <c r="E148" s="26" t="s">
        <v>202</v>
      </c>
      <c r="F148" s="22" t="s">
        <v>305</v>
      </c>
      <c r="G148" s="21"/>
      <c r="H148" s="22" t="s">
        <v>411</v>
      </c>
      <c r="I148" s="18">
        <v>0</v>
      </c>
      <c r="J148" s="23"/>
      <c r="K148" s="24"/>
      <c r="L148" s="24"/>
      <c r="M148" s="25"/>
      <c r="N148" s="26" t="s">
        <v>412</v>
      </c>
    </row>
    <row r="149" spans="1:24" ht="51.75" customHeight="1" x14ac:dyDescent="0.25">
      <c r="A149" s="170"/>
      <c r="B149" s="159"/>
      <c r="C149" s="163"/>
      <c r="D149" s="18">
        <v>146</v>
      </c>
      <c r="E149" s="26" t="s">
        <v>203</v>
      </c>
      <c r="F149" s="22" t="s">
        <v>301</v>
      </c>
      <c r="G149" s="21"/>
      <c r="H149" s="22" t="s">
        <v>413</v>
      </c>
      <c r="I149" s="18">
        <v>1</v>
      </c>
      <c r="J149" s="23">
        <v>456</v>
      </c>
      <c r="K149" s="23">
        <v>120</v>
      </c>
      <c r="L149" s="23">
        <f>SUM(J149:K149)</f>
        <v>576</v>
      </c>
      <c r="M149" s="47">
        <v>120</v>
      </c>
      <c r="N149" s="26" t="s">
        <v>414</v>
      </c>
    </row>
    <row r="150" spans="1:24" ht="51" x14ac:dyDescent="0.25">
      <c r="A150" s="170"/>
      <c r="B150" s="159"/>
      <c r="C150" s="163"/>
      <c r="D150" s="18">
        <v>147</v>
      </c>
      <c r="E150" s="19" t="s">
        <v>204</v>
      </c>
      <c r="F150" s="20" t="s">
        <v>302</v>
      </c>
      <c r="G150" s="21"/>
      <c r="H150" s="22"/>
      <c r="I150" s="18"/>
      <c r="J150" s="23"/>
      <c r="K150" s="24"/>
      <c r="L150" s="24"/>
      <c r="M150" s="25"/>
      <c r="N150" s="26"/>
    </row>
    <row r="151" spans="1:24" ht="63.75" x14ac:dyDescent="0.25">
      <c r="A151" s="170"/>
      <c r="B151" s="159"/>
      <c r="C151" s="163"/>
      <c r="D151" s="18">
        <v>148</v>
      </c>
      <c r="E151" s="19" t="s">
        <v>205</v>
      </c>
      <c r="F151" s="20" t="s">
        <v>306</v>
      </c>
      <c r="G151" s="21"/>
      <c r="H151" s="22"/>
      <c r="I151" s="18"/>
      <c r="J151" s="23"/>
      <c r="K151" s="24"/>
      <c r="L151" s="24"/>
      <c r="M151" s="25"/>
      <c r="N151" s="26"/>
    </row>
    <row r="152" spans="1:24" ht="38.25" x14ac:dyDescent="0.25">
      <c r="A152" s="170"/>
      <c r="B152" s="159"/>
      <c r="C152" s="163"/>
      <c r="D152" s="18">
        <v>149</v>
      </c>
      <c r="E152" s="19" t="s">
        <v>206</v>
      </c>
      <c r="F152" s="20" t="s">
        <v>282</v>
      </c>
      <c r="G152" s="21"/>
      <c r="H152" s="22"/>
      <c r="I152" s="18"/>
      <c r="J152" s="23"/>
      <c r="K152" s="24"/>
      <c r="L152" s="24"/>
      <c r="M152" s="25"/>
      <c r="N152" s="26"/>
    </row>
    <row r="153" spans="1:24" ht="38.25" x14ac:dyDescent="0.25">
      <c r="A153" s="170"/>
      <c r="B153" s="159"/>
      <c r="C153" s="163"/>
      <c r="D153" s="18">
        <v>150</v>
      </c>
      <c r="E153" s="19" t="s">
        <v>207</v>
      </c>
      <c r="F153" s="20" t="s">
        <v>303</v>
      </c>
      <c r="G153" s="21"/>
      <c r="H153" s="22"/>
      <c r="I153" s="18"/>
      <c r="J153" s="23"/>
      <c r="K153" s="24"/>
      <c r="L153" s="24"/>
      <c r="M153" s="25"/>
      <c r="N153" s="26"/>
    </row>
    <row r="154" spans="1:24" ht="76.5" x14ac:dyDescent="0.25">
      <c r="A154" s="170"/>
      <c r="B154" s="159"/>
      <c r="C154" s="163"/>
      <c r="D154" s="18">
        <v>151</v>
      </c>
      <c r="E154" s="19" t="s">
        <v>208</v>
      </c>
      <c r="F154" s="20" t="s">
        <v>304</v>
      </c>
      <c r="G154" s="21"/>
      <c r="H154" s="22"/>
      <c r="I154" s="18"/>
      <c r="J154" s="23"/>
      <c r="K154" s="24"/>
      <c r="L154" s="24"/>
      <c r="M154" s="25"/>
      <c r="N154" s="26"/>
    </row>
    <row r="155" spans="1:24" x14ac:dyDescent="0.25">
      <c r="A155" s="1"/>
    </row>
  </sheetData>
  <mergeCells count="63">
    <mergeCell ref="N2:N3"/>
    <mergeCell ref="M2:M3"/>
    <mergeCell ref="G2:L2"/>
    <mergeCell ref="A133:A154"/>
    <mergeCell ref="B133:B141"/>
    <mergeCell ref="C133:C134"/>
    <mergeCell ref="C135:C137"/>
    <mergeCell ref="C138:C140"/>
    <mergeCell ref="B142:B154"/>
    <mergeCell ref="C142:C143"/>
    <mergeCell ref="C144:C146"/>
    <mergeCell ref="C148:C154"/>
    <mergeCell ref="C121:C122"/>
    <mergeCell ref="C123:C124"/>
    <mergeCell ref="B125:B126"/>
    <mergeCell ref="C125:C126"/>
    <mergeCell ref="A105:A132"/>
    <mergeCell ref="B105:B120"/>
    <mergeCell ref="C105:C107"/>
    <mergeCell ref="C108:C118"/>
    <mergeCell ref="C119:C120"/>
    <mergeCell ref="B121:B124"/>
    <mergeCell ref="B127:B132"/>
    <mergeCell ref="C127:C131"/>
    <mergeCell ref="A68:A104"/>
    <mergeCell ref="B68:B78"/>
    <mergeCell ref="C68:C69"/>
    <mergeCell ref="C70:C73"/>
    <mergeCell ref="C74:C75"/>
    <mergeCell ref="B79:B83"/>
    <mergeCell ref="C79:C81"/>
    <mergeCell ref="C82:C83"/>
    <mergeCell ref="B84:B89"/>
    <mergeCell ref="C88:C89"/>
    <mergeCell ref="B90:B104"/>
    <mergeCell ref="C90:C91"/>
    <mergeCell ref="C92:C99"/>
    <mergeCell ref="C100:C104"/>
    <mergeCell ref="A48:A67"/>
    <mergeCell ref="B48:B56"/>
    <mergeCell ref="C48:C52"/>
    <mergeCell ref="C53:C55"/>
    <mergeCell ref="B57:B63"/>
    <mergeCell ref="C58:C61"/>
    <mergeCell ref="C62:C63"/>
    <mergeCell ref="B64:B67"/>
    <mergeCell ref="C64:C65"/>
    <mergeCell ref="A4:A47"/>
    <mergeCell ref="B4:B18"/>
    <mergeCell ref="C4:C5"/>
    <mergeCell ref="C6:C7"/>
    <mergeCell ref="C8:C9"/>
    <mergeCell ref="C10:C13"/>
    <mergeCell ref="C14:C15"/>
    <mergeCell ref="C16:C17"/>
    <mergeCell ref="B19:B37"/>
    <mergeCell ref="C19:C31"/>
    <mergeCell ref="C33:C36"/>
    <mergeCell ref="B38:B44"/>
    <mergeCell ref="C38:C42"/>
    <mergeCell ref="C43:C44"/>
    <mergeCell ref="B45:B47"/>
    <mergeCell ref="C46:C47"/>
  </mergeCells>
  <phoneticPr fontId="1" type="noConversion"/>
  <pageMargins left="0.23622047244094491" right="0.23622047244094491" top="0.35433070866141736" bottom="0.35433070866141736" header="0.31496062992125984" footer="0.31496062992125984"/>
  <pageSetup paperSize="8" scale="85" orientation="landscape" horizontalDpi="1200" verticalDpi="1200" r:id="rId1"/>
  <ignoredErrors>
    <ignoredError sqref="L19 L42 L66 L64"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69F6-030C-48E3-8C6C-B4080672096B}">
  <dimension ref="A1:Z200"/>
  <sheetViews>
    <sheetView zoomScale="90" zoomScaleNormal="90" workbookViewId="0">
      <selection activeCell="F185" sqref="F185"/>
    </sheetView>
  </sheetViews>
  <sheetFormatPr defaultRowHeight="15" x14ac:dyDescent="0.25"/>
  <cols>
    <col min="1" max="1" width="59.5703125" style="59" customWidth="1"/>
    <col min="2" max="2" width="17" style="101" customWidth="1"/>
    <col min="3" max="3" width="30.5703125" style="96" customWidth="1"/>
    <col min="4" max="4" width="60" style="59" customWidth="1"/>
    <col min="5" max="6" width="13.5703125" style="59" customWidth="1"/>
    <col min="7" max="7" width="13.5703125" customWidth="1"/>
    <col min="8" max="16384" width="9.140625" style="59"/>
  </cols>
  <sheetData>
    <row r="1" spans="1:6" ht="39.75" customHeight="1" x14ac:dyDescent="0.25">
      <c r="A1" s="98" t="s">
        <v>536</v>
      </c>
      <c r="B1" s="94" t="s">
        <v>521</v>
      </c>
      <c r="C1" s="61" t="s">
        <v>522</v>
      </c>
      <c r="D1" s="63" t="s">
        <v>534</v>
      </c>
      <c r="E1" s="61" t="s">
        <v>532</v>
      </c>
      <c r="F1" s="62" t="s">
        <v>533</v>
      </c>
    </row>
    <row r="2" spans="1:6" ht="21.75" customHeight="1" x14ac:dyDescent="0.25">
      <c r="A2" s="64" t="s">
        <v>422</v>
      </c>
      <c r="B2" s="65">
        <v>5299694</v>
      </c>
      <c r="C2" s="97" t="s">
        <v>524</v>
      </c>
      <c r="D2" s="68"/>
      <c r="E2" s="66"/>
      <c r="F2" s="67"/>
    </row>
    <row r="3" spans="1:6" s="60" customFormat="1" ht="19.5" customHeight="1" x14ac:dyDescent="0.25">
      <c r="A3" s="69" t="s">
        <v>423</v>
      </c>
      <c r="B3" s="65">
        <v>5120486</v>
      </c>
      <c r="C3" s="97" t="s">
        <v>524</v>
      </c>
      <c r="D3" s="72"/>
      <c r="E3" s="70"/>
      <c r="F3" s="71"/>
    </row>
    <row r="4" spans="1:6" s="60" customFormat="1" ht="19.5" customHeight="1" x14ac:dyDescent="0.25">
      <c r="A4" s="69" t="s">
        <v>424</v>
      </c>
      <c r="B4" s="65">
        <v>179208</v>
      </c>
      <c r="C4" s="97" t="s">
        <v>524</v>
      </c>
      <c r="D4" s="72"/>
      <c r="E4" s="70"/>
      <c r="F4" s="71"/>
    </row>
    <row r="5" spans="1:6" ht="20.25" customHeight="1" x14ac:dyDescent="0.25">
      <c r="A5" s="73" t="s">
        <v>425</v>
      </c>
      <c r="B5" s="65">
        <v>97985</v>
      </c>
      <c r="C5" s="97" t="s">
        <v>524</v>
      </c>
      <c r="D5" s="68"/>
      <c r="E5" s="66"/>
      <c r="F5" s="67"/>
    </row>
    <row r="6" spans="1:6" ht="21.75" customHeight="1" x14ac:dyDescent="0.25">
      <c r="A6" s="64" t="s">
        <v>426</v>
      </c>
      <c r="B6" s="74">
        <v>97985</v>
      </c>
      <c r="C6" s="97" t="s">
        <v>524</v>
      </c>
      <c r="D6" s="68"/>
      <c r="E6" s="66"/>
      <c r="F6" s="67"/>
    </row>
    <row r="7" spans="1:6" ht="31.5" x14ac:dyDescent="0.25">
      <c r="A7" s="76" t="s">
        <v>427</v>
      </c>
      <c r="B7" s="74">
        <v>68765</v>
      </c>
      <c r="C7" s="97" t="s">
        <v>524</v>
      </c>
      <c r="D7" s="79">
        <v>0</v>
      </c>
      <c r="E7" s="77">
        <f>SUM(B9+B10+B11+B13+B14+B15+B17+B18+B19)</f>
        <v>68765</v>
      </c>
      <c r="F7" s="78">
        <v>0</v>
      </c>
    </row>
    <row r="8" spans="1:6" x14ac:dyDescent="0.25">
      <c r="A8" s="80" t="s">
        <v>428</v>
      </c>
      <c r="B8" s="85">
        <v>2262</v>
      </c>
      <c r="C8" s="97" t="s">
        <v>524</v>
      </c>
      <c r="D8" s="68"/>
      <c r="E8" s="66"/>
      <c r="F8" s="67"/>
    </row>
    <row r="9" spans="1:6" x14ac:dyDescent="0.25">
      <c r="A9" s="81" t="s">
        <v>429</v>
      </c>
      <c r="B9" s="82">
        <v>1802</v>
      </c>
      <c r="C9" s="95" t="s">
        <v>525</v>
      </c>
      <c r="D9" s="68"/>
      <c r="E9" s="66"/>
      <c r="F9" s="67"/>
    </row>
    <row r="10" spans="1:6" x14ac:dyDescent="0.25">
      <c r="A10" s="81" t="s">
        <v>430</v>
      </c>
      <c r="B10" s="82">
        <v>0</v>
      </c>
      <c r="C10" s="95" t="s">
        <v>525</v>
      </c>
      <c r="D10" s="68"/>
      <c r="E10" s="66"/>
      <c r="F10" s="67"/>
    </row>
    <row r="11" spans="1:6" x14ac:dyDescent="0.25">
      <c r="A11" s="81" t="s">
        <v>431</v>
      </c>
      <c r="B11" s="82">
        <v>460</v>
      </c>
      <c r="C11" s="95" t="s">
        <v>525</v>
      </c>
      <c r="D11" s="68"/>
      <c r="E11" s="66"/>
      <c r="F11" s="67"/>
    </row>
    <row r="12" spans="1:6" x14ac:dyDescent="0.25">
      <c r="A12" s="81" t="s">
        <v>432</v>
      </c>
      <c r="B12" s="85">
        <v>4446</v>
      </c>
      <c r="C12" s="97" t="s">
        <v>524</v>
      </c>
      <c r="D12" s="68"/>
      <c r="E12" s="66"/>
      <c r="F12" s="67"/>
    </row>
    <row r="13" spans="1:6" x14ac:dyDescent="0.25">
      <c r="A13" s="81" t="s">
        <v>433</v>
      </c>
      <c r="B13" s="82">
        <v>0</v>
      </c>
      <c r="C13" s="95" t="s">
        <v>525</v>
      </c>
      <c r="D13" s="68"/>
      <c r="E13" s="66"/>
      <c r="F13" s="67"/>
    </row>
    <row r="14" spans="1:6" x14ac:dyDescent="0.25">
      <c r="A14" s="81" t="s">
        <v>434</v>
      </c>
      <c r="B14" s="82">
        <v>3000</v>
      </c>
      <c r="C14" s="95" t="s">
        <v>525</v>
      </c>
      <c r="D14" s="68"/>
      <c r="E14" s="66"/>
      <c r="F14" s="67"/>
    </row>
    <row r="15" spans="1:6" x14ac:dyDescent="0.25">
      <c r="A15" s="81" t="s">
        <v>435</v>
      </c>
      <c r="B15" s="82">
        <v>1446</v>
      </c>
      <c r="C15" s="95" t="s">
        <v>525</v>
      </c>
      <c r="D15" s="68"/>
      <c r="E15" s="66"/>
      <c r="F15" s="67"/>
    </row>
    <row r="16" spans="1:6" ht="30" x14ac:dyDescent="0.25">
      <c r="A16" s="80" t="s">
        <v>436</v>
      </c>
      <c r="B16" s="74">
        <v>62057</v>
      </c>
      <c r="C16" s="97" t="s">
        <v>524</v>
      </c>
      <c r="D16" s="68"/>
      <c r="E16" s="66"/>
      <c r="F16" s="67"/>
    </row>
    <row r="17" spans="1:6" ht="30" x14ac:dyDescent="0.25">
      <c r="A17" s="80" t="s">
        <v>437</v>
      </c>
      <c r="B17" s="82">
        <v>33000</v>
      </c>
      <c r="C17" s="95" t="s">
        <v>525</v>
      </c>
      <c r="D17" s="68"/>
      <c r="E17" s="66"/>
      <c r="F17" s="67"/>
    </row>
    <row r="18" spans="1:6" x14ac:dyDescent="0.25">
      <c r="A18" s="80" t="s">
        <v>438</v>
      </c>
      <c r="B18" s="82">
        <v>1854</v>
      </c>
      <c r="C18" s="95" t="s">
        <v>525</v>
      </c>
      <c r="D18" s="68"/>
      <c r="E18" s="66"/>
      <c r="F18" s="67"/>
    </row>
    <row r="19" spans="1:6" x14ac:dyDescent="0.25">
      <c r="A19" s="80" t="s">
        <v>439</v>
      </c>
      <c r="B19" s="82">
        <v>27203</v>
      </c>
      <c r="C19" s="95" t="s">
        <v>525</v>
      </c>
      <c r="D19" s="68"/>
      <c r="E19" s="66"/>
      <c r="F19" s="67"/>
    </row>
    <row r="20" spans="1:6" ht="15.75" x14ac:dyDescent="0.25">
      <c r="A20" s="76" t="s">
        <v>440</v>
      </c>
      <c r="B20" s="74">
        <v>2873</v>
      </c>
      <c r="C20" s="97" t="s">
        <v>524</v>
      </c>
      <c r="D20" s="79">
        <v>0</v>
      </c>
      <c r="E20" s="77">
        <f>SUM(B21:B23)</f>
        <v>2873</v>
      </c>
      <c r="F20" s="78">
        <v>0</v>
      </c>
    </row>
    <row r="21" spans="1:6" ht="30" x14ac:dyDescent="0.25">
      <c r="A21" s="80" t="s">
        <v>441</v>
      </c>
      <c r="B21" s="82">
        <v>0</v>
      </c>
      <c r="C21" s="95" t="s">
        <v>525</v>
      </c>
      <c r="D21" s="68"/>
      <c r="E21" s="66"/>
      <c r="F21" s="67"/>
    </row>
    <row r="22" spans="1:6" x14ac:dyDescent="0.25">
      <c r="A22" s="80" t="s">
        <v>442</v>
      </c>
      <c r="B22" s="82">
        <v>1169</v>
      </c>
      <c r="C22" s="95" t="s">
        <v>525</v>
      </c>
      <c r="D22" s="68"/>
      <c r="E22" s="66"/>
      <c r="F22" s="67"/>
    </row>
    <row r="23" spans="1:6" x14ac:dyDescent="0.25">
      <c r="A23" s="80" t="s">
        <v>443</v>
      </c>
      <c r="B23" s="82">
        <v>1704</v>
      </c>
      <c r="C23" s="95" t="s">
        <v>525</v>
      </c>
      <c r="D23" s="68"/>
      <c r="E23" s="66"/>
      <c r="F23" s="67"/>
    </row>
    <row r="24" spans="1:6" ht="15.75" x14ac:dyDescent="0.25">
      <c r="A24" s="76" t="s">
        <v>444</v>
      </c>
      <c r="B24" s="74">
        <v>5700</v>
      </c>
      <c r="C24" s="97" t="s">
        <v>524</v>
      </c>
      <c r="D24" s="84">
        <v>0</v>
      </c>
      <c r="E24" s="77">
        <f>SUM(B25:B28)</f>
        <v>5700</v>
      </c>
      <c r="F24" s="83">
        <v>0</v>
      </c>
    </row>
    <row r="25" spans="1:6" x14ac:dyDescent="0.25">
      <c r="A25" s="80" t="s">
        <v>445</v>
      </c>
      <c r="B25" s="82">
        <v>850</v>
      </c>
      <c r="C25" s="95" t="s">
        <v>525</v>
      </c>
      <c r="D25" s="68"/>
      <c r="E25" s="66"/>
      <c r="F25" s="67"/>
    </row>
    <row r="26" spans="1:6" x14ac:dyDescent="0.25">
      <c r="A26" s="80" t="s">
        <v>446</v>
      </c>
      <c r="B26" s="82">
        <v>750</v>
      </c>
      <c r="C26" s="95" t="s">
        <v>525</v>
      </c>
      <c r="D26" s="68"/>
      <c r="E26" s="66"/>
      <c r="F26" s="67"/>
    </row>
    <row r="27" spans="1:6" x14ac:dyDescent="0.25">
      <c r="A27" s="80" t="s">
        <v>447</v>
      </c>
      <c r="B27" s="82">
        <v>3700</v>
      </c>
      <c r="C27" s="95" t="s">
        <v>525</v>
      </c>
      <c r="D27" s="68"/>
      <c r="E27" s="66"/>
      <c r="F27" s="67"/>
    </row>
    <row r="28" spans="1:6" x14ac:dyDescent="0.25">
      <c r="A28" s="80" t="s">
        <v>448</v>
      </c>
      <c r="B28" s="82">
        <v>400</v>
      </c>
      <c r="C28" s="95" t="s">
        <v>525</v>
      </c>
      <c r="D28" s="68"/>
      <c r="E28" s="66"/>
      <c r="F28" s="67"/>
    </row>
    <row r="29" spans="1:6" ht="15.75" x14ac:dyDescent="0.25">
      <c r="A29" s="76" t="s">
        <v>449</v>
      </c>
      <c r="B29" s="85">
        <v>7074</v>
      </c>
      <c r="C29" s="89" t="s">
        <v>528</v>
      </c>
      <c r="D29" s="84">
        <f>SUM(B29)</f>
        <v>7074</v>
      </c>
      <c r="E29" s="86">
        <v>0</v>
      </c>
      <c r="F29" s="83">
        <v>0</v>
      </c>
    </row>
    <row r="30" spans="1:6" ht="15.75" x14ac:dyDescent="0.25">
      <c r="A30" s="76" t="s">
        <v>450</v>
      </c>
      <c r="B30" s="85">
        <v>863</v>
      </c>
      <c r="C30" s="89" t="s">
        <v>528</v>
      </c>
      <c r="D30" s="84">
        <f>SUM(B30)</f>
        <v>863</v>
      </c>
      <c r="E30" s="86">
        <v>0</v>
      </c>
      <c r="F30" s="83">
        <v>0</v>
      </c>
    </row>
    <row r="31" spans="1:6" ht="31.5" x14ac:dyDescent="0.25">
      <c r="A31" s="76" t="s">
        <v>451</v>
      </c>
      <c r="B31" s="82">
        <v>5803</v>
      </c>
      <c r="C31" s="95" t="s">
        <v>525</v>
      </c>
      <c r="D31" s="84">
        <v>0</v>
      </c>
      <c r="E31" s="77">
        <f>SUM(B31)</f>
        <v>5803</v>
      </c>
      <c r="F31" s="83">
        <v>0</v>
      </c>
    </row>
    <row r="32" spans="1:6" x14ac:dyDescent="0.25">
      <c r="A32" s="73" t="s">
        <v>452</v>
      </c>
      <c r="B32" s="85">
        <v>0</v>
      </c>
      <c r="C32" s="89" t="s">
        <v>528</v>
      </c>
      <c r="D32" s="68">
        <f>SUM(B32)</f>
        <v>0</v>
      </c>
      <c r="E32" s="87">
        <v>0</v>
      </c>
      <c r="F32" s="88">
        <v>0</v>
      </c>
    </row>
    <row r="33" spans="1:6" x14ac:dyDescent="0.25">
      <c r="A33" s="73" t="s">
        <v>453</v>
      </c>
      <c r="B33" s="85">
        <v>508</v>
      </c>
      <c r="C33" s="89" t="s">
        <v>528</v>
      </c>
      <c r="D33" s="68">
        <f>SUM(B33)</f>
        <v>508</v>
      </c>
      <c r="E33" s="87">
        <v>0</v>
      </c>
      <c r="F33" s="88">
        <v>0</v>
      </c>
    </row>
    <row r="34" spans="1:6" ht="28.5" customHeight="1" x14ac:dyDescent="0.25">
      <c r="A34" s="73" t="s">
        <v>454</v>
      </c>
      <c r="B34" s="85">
        <v>1538</v>
      </c>
      <c r="C34" s="89" t="s">
        <v>523</v>
      </c>
      <c r="D34" s="68">
        <f>SUM(B34)</f>
        <v>1538</v>
      </c>
      <c r="E34" s="87">
        <v>0</v>
      </c>
      <c r="F34" s="88">
        <v>0</v>
      </c>
    </row>
    <row r="35" spans="1:6" ht="33.75" customHeight="1" x14ac:dyDescent="0.25">
      <c r="A35" s="73" t="s">
        <v>455</v>
      </c>
      <c r="B35" s="85">
        <v>4861</v>
      </c>
      <c r="C35" s="89" t="s">
        <v>523</v>
      </c>
      <c r="D35" s="68">
        <f>SUM(B35)</f>
        <v>4861</v>
      </c>
      <c r="E35" s="87">
        <v>0</v>
      </c>
      <c r="F35" s="88">
        <v>0</v>
      </c>
    </row>
    <row r="36" spans="1:6" ht="23.25" customHeight="1" x14ac:dyDescent="0.25">
      <c r="A36" s="64" t="s">
        <v>456</v>
      </c>
      <c r="B36" s="74">
        <v>5095743</v>
      </c>
      <c r="C36" s="97" t="s">
        <v>524</v>
      </c>
      <c r="D36" s="68"/>
      <c r="E36" s="66"/>
      <c r="F36" s="67"/>
    </row>
    <row r="37" spans="1:6" x14ac:dyDescent="0.25">
      <c r="A37" s="75" t="s">
        <v>426</v>
      </c>
      <c r="B37" s="74">
        <v>4916535</v>
      </c>
      <c r="C37" s="97" t="s">
        <v>524</v>
      </c>
      <c r="D37" s="68"/>
      <c r="E37" s="66"/>
      <c r="F37" s="67"/>
    </row>
    <row r="38" spans="1:6" ht="15.75" x14ac:dyDescent="0.25">
      <c r="A38" s="90" t="s">
        <v>457</v>
      </c>
      <c r="B38" s="74">
        <v>3026801</v>
      </c>
      <c r="C38" s="97" t="s">
        <v>524</v>
      </c>
      <c r="D38" s="84">
        <f>SUM(B42+B43+B44+B47+B48+B49+B50)</f>
        <v>394370</v>
      </c>
      <c r="E38" s="77">
        <f>SUM(B39+B40+B45)</f>
        <v>2632431</v>
      </c>
      <c r="F38" s="83">
        <v>0</v>
      </c>
    </row>
    <row r="39" spans="1:6" x14ac:dyDescent="0.25">
      <c r="A39" s="75" t="s">
        <v>458</v>
      </c>
      <c r="B39" s="82">
        <v>2250200</v>
      </c>
      <c r="C39" s="95" t="s">
        <v>525</v>
      </c>
      <c r="D39" s="68"/>
      <c r="E39" s="66"/>
      <c r="F39" s="67"/>
    </row>
    <row r="40" spans="1:6" x14ac:dyDescent="0.25">
      <c r="A40" s="75" t="s">
        <v>459</v>
      </c>
      <c r="B40" s="82">
        <v>374029</v>
      </c>
      <c r="C40" s="95" t="s">
        <v>525</v>
      </c>
      <c r="D40" s="68"/>
      <c r="E40" s="66"/>
      <c r="F40" s="67"/>
    </row>
    <row r="41" spans="1:6" ht="30" x14ac:dyDescent="0.25">
      <c r="A41" s="91" t="s">
        <v>460</v>
      </c>
      <c r="B41" s="74">
        <v>331452</v>
      </c>
      <c r="C41" s="97" t="s">
        <v>524</v>
      </c>
      <c r="D41" s="68"/>
      <c r="E41" s="66"/>
      <c r="F41" s="67"/>
    </row>
    <row r="42" spans="1:6" x14ac:dyDescent="0.25">
      <c r="A42" s="91" t="s">
        <v>461</v>
      </c>
      <c r="B42" s="74">
        <v>183745</v>
      </c>
      <c r="C42" s="89" t="s">
        <v>527</v>
      </c>
      <c r="D42" s="68"/>
      <c r="E42" s="66"/>
      <c r="F42" s="67"/>
    </row>
    <row r="43" spans="1:6" x14ac:dyDescent="0.25">
      <c r="A43" s="91" t="s">
        <v>462</v>
      </c>
      <c r="B43" s="74">
        <v>95477</v>
      </c>
      <c r="C43" s="89" t="s">
        <v>527</v>
      </c>
      <c r="D43" s="68"/>
      <c r="E43" s="66"/>
      <c r="F43" s="67"/>
    </row>
    <row r="44" spans="1:6" x14ac:dyDescent="0.25">
      <c r="A44" s="91" t="s">
        <v>463</v>
      </c>
      <c r="B44" s="74">
        <v>52230</v>
      </c>
      <c r="C44" s="89" t="s">
        <v>527</v>
      </c>
      <c r="D44" s="68"/>
      <c r="E44" s="66"/>
      <c r="F44" s="67"/>
    </row>
    <row r="45" spans="1:6" x14ac:dyDescent="0.25">
      <c r="A45" s="91" t="s">
        <v>464</v>
      </c>
      <c r="B45" s="74">
        <v>8202</v>
      </c>
      <c r="C45" s="95" t="s">
        <v>525</v>
      </c>
      <c r="D45" s="68"/>
      <c r="E45" s="66"/>
      <c r="F45" s="67"/>
    </row>
    <row r="46" spans="1:6" ht="30" x14ac:dyDescent="0.25">
      <c r="A46" s="91" t="s">
        <v>465</v>
      </c>
      <c r="B46" s="74">
        <v>62918</v>
      </c>
      <c r="C46" s="97" t="s">
        <v>524</v>
      </c>
      <c r="D46" s="68"/>
      <c r="E46" s="66"/>
      <c r="F46" s="67"/>
    </row>
    <row r="47" spans="1:6" x14ac:dyDescent="0.25">
      <c r="A47" s="75" t="s">
        <v>461</v>
      </c>
      <c r="B47" s="74">
        <v>18528</v>
      </c>
      <c r="C47" s="89" t="s">
        <v>527</v>
      </c>
      <c r="D47" s="68"/>
      <c r="E47" s="66"/>
      <c r="F47" s="67"/>
    </row>
    <row r="48" spans="1:6" x14ac:dyDescent="0.25">
      <c r="A48" s="75" t="s">
        <v>462</v>
      </c>
      <c r="B48" s="74">
        <v>9264</v>
      </c>
      <c r="C48" s="89" t="s">
        <v>527</v>
      </c>
      <c r="D48" s="68"/>
      <c r="E48" s="66"/>
      <c r="F48" s="67"/>
    </row>
    <row r="49" spans="1:6" x14ac:dyDescent="0.25">
      <c r="A49" s="75" t="s">
        <v>463</v>
      </c>
      <c r="B49" s="74">
        <v>8492</v>
      </c>
      <c r="C49" s="89" t="s">
        <v>527</v>
      </c>
      <c r="D49" s="68"/>
      <c r="E49" s="66"/>
      <c r="F49" s="67"/>
    </row>
    <row r="50" spans="1:6" x14ac:dyDescent="0.25">
      <c r="A50" s="75" t="s">
        <v>466</v>
      </c>
      <c r="B50" s="74">
        <v>26634</v>
      </c>
      <c r="C50" s="89" t="s">
        <v>527</v>
      </c>
      <c r="D50" s="68"/>
      <c r="E50" s="66"/>
      <c r="F50" s="67"/>
    </row>
    <row r="51" spans="1:6" ht="15.75" x14ac:dyDescent="0.25">
      <c r="A51" s="90" t="s">
        <v>467</v>
      </c>
      <c r="B51" s="74">
        <v>1835755</v>
      </c>
      <c r="C51" s="97" t="s">
        <v>524</v>
      </c>
      <c r="D51" s="84">
        <f>SUM(B58+B60)</f>
        <v>758927</v>
      </c>
      <c r="E51" s="77">
        <f>SUM(B53+B54+B55+B56)</f>
        <v>520048</v>
      </c>
      <c r="F51" s="83">
        <f>SUM(B57+B59)</f>
        <v>556780</v>
      </c>
    </row>
    <row r="52" spans="1:6" x14ac:dyDescent="0.25">
      <c r="A52" s="75" t="s">
        <v>468</v>
      </c>
      <c r="B52" s="74">
        <v>520048</v>
      </c>
      <c r="C52" s="97" t="s">
        <v>524</v>
      </c>
      <c r="D52" s="68"/>
      <c r="E52" s="66"/>
      <c r="F52" s="67"/>
    </row>
    <row r="53" spans="1:6" x14ac:dyDescent="0.25">
      <c r="A53" s="75" t="s">
        <v>469</v>
      </c>
      <c r="B53" s="82">
        <v>465462</v>
      </c>
      <c r="C53" s="95" t="s">
        <v>525</v>
      </c>
      <c r="D53" s="68"/>
      <c r="E53" s="66"/>
      <c r="F53" s="67"/>
    </row>
    <row r="54" spans="1:6" x14ac:dyDescent="0.25">
      <c r="A54" s="75" t="s">
        <v>470</v>
      </c>
      <c r="B54" s="82">
        <v>8290</v>
      </c>
      <c r="C54" s="95" t="s">
        <v>525</v>
      </c>
      <c r="D54" s="68"/>
      <c r="E54" s="66"/>
      <c r="F54" s="67"/>
    </row>
    <row r="55" spans="1:6" x14ac:dyDescent="0.25">
      <c r="A55" s="75" t="s">
        <v>471</v>
      </c>
      <c r="B55" s="82">
        <v>9592</v>
      </c>
      <c r="C55" s="95" t="s">
        <v>525</v>
      </c>
      <c r="D55" s="68"/>
      <c r="E55" s="66"/>
      <c r="F55" s="67"/>
    </row>
    <row r="56" spans="1:6" x14ac:dyDescent="0.25">
      <c r="A56" s="75" t="s">
        <v>472</v>
      </c>
      <c r="B56" s="82">
        <v>36704</v>
      </c>
      <c r="C56" s="95" t="s">
        <v>525</v>
      </c>
      <c r="D56" s="68"/>
      <c r="E56" s="66"/>
      <c r="F56" s="67"/>
    </row>
    <row r="57" spans="1:6" x14ac:dyDescent="0.25">
      <c r="A57" s="75" t="s">
        <v>473</v>
      </c>
      <c r="B57" s="85">
        <v>408914</v>
      </c>
      <c r="C57" s="92" t="s">
        <v>526</v>
      </c>
      <c r="D57" s="68"/>
      <c r="E57" s="66"/>
      <c r="F57" s="67"/>
    </row>
    <row r="58" spans="1:6" x14ac:dyDescent="0.25">
      <c r="A58" s="91" t="s">
        <v>474</v>
      </c>
      <c r="B58" s="74">
        <v>719963</v>
      </c>
      <c r="C58" s="89" t="s">
        <v>527</v>
      </c>
      <c r="D58" s="68"/>
      <c r="E58" s="66"/>
      <c r="F58" s="67"/>
    </row>
    <row r="59" spans="1:6" ht="30" x14ac:dyDescent="0.25">
      <c r="A59" s="91" t="s">
        <v>475</v>
      </c>
      <c r="B59" s="85">
        <v>147866</v>
      </c>
      <c r="C59" s="92" t="s">
        <v>526</v>
      </c>
      <c r="D59" s="68"/>
      <c r="E59" s="66"/>
      <c r="F59" s="67"/>
    </row>
    <row r="60" spans="1:6" ht="30" x14ac:dyDescent="0.25">
      <c r="A60" s="91" t="s">
        <v>465</v>
      </c>
      <c r="B60" s="74">
        <v>38964</v>
      </c>
      <c r="C60" s="89" t="s">
        <v>527</v>
      </c>
      <c r="D60" s="68"/>
      <c r="E60" s="66"/>
      <c r="F60" s="67"/>
    </row>
    <row r="61" spans="1:6" ht="47.25" x14ac:dyDescent="0.25">
      <c r="A61" s="76" t="s">
        <v>476</v>
      </c>
      <c r="B61" s="85">
        <v>15452</v>
      </c>
      <c r="C61" s="97" t="s">
        <v>524</v>
      </c>
      <c r="D61" s="93" t="s">
        <v>535</v>
      </c>
      <c r="E61" s="66"/>
      <c r="F61" s="67"/>
    </row>
    <row r="62" spans="1:6" x14ac:dyDescent="0.25">
      <c r="A62" s="91" t="s">
        <v>477</v>
      </c>
      <c r="B62" s="85">
        <v>1308</v>
      </c>
      <c r="C62" s="171" t="s">
        <v>529</v>
      </c>
      <c r="D62" s="68"/>
      <c r="E62" s="66"/>
      <c r="F62" s="67"/>
    </row>
    <row r="63" spans="1:6" x14ac:dyDescent="0.25">
      <c r="A63" s="91" t="s">
        <v>478</v>
      </c>
      <c r="B63" s="85">
        <v>1501</v>
      </c>
      <c r="C63" s="171"/>
      <c r="D63" s="68"/>
      <c r="E63" s="66"/>
      <c r="F63" s="67"/>
    </row>
    <row r="64" spans="1:6" x14ac:dyDescent="0.25">
      <c r="A64" s="91" t="s">
        <v>479</v>
      </c>
      <c r="B64" s="85">
        <v>12643</v>
      </c>
      <c r="C64" s="171"/>
      <c r="D64" s="68"/>
      <c r="E64" s="66"/>
      <c r="F64" s="67"/>
    </row>
    <row r="65" spans="1:6" ht="47.25" x14ac:dyDescent="0.25">
      <c r="A65" s="76" t="s">
        <v>480</v>
      </c>
      <c r="B65" s="85">
        <v>38527</v>
      </c>
      <c r="C65" s="97" t="s">
        <v>524</v>
      </c>
      <c r="D65" s="93" t="s">
        <v>535</v>
      </c>
      <c r="E65" s="66"/>
      <c r="F65" s="67"/>
    </row>
    <row r="66" spans="1:6" x14ac:dyDescent="0.25">
      <c r="A66" s="91" t="s">
        <v>477</v>
      </c>
      <c r="B66" s="85">
        <v>2207</v>
      </c>
      <c r="C66" s="171" t="s">
        <v>529</v>
      </c>
      <c r="D66" s="68"/>
      <c r="E66" s="66"/>
      <c r="F66" s="67"/>
    </row>
    <row r="67" spans="1:6" x14ac:dyDescent="0.25">
      <c r="A67" s="91" t="s">
        <v>478</v>
      </c>
      <c r="B67" s="85">
        <v>9043</v>
      </c>
      <c r="C67" s="171"/>
      <c r="D67" s="68"/>
      <c r="E67" s="66"/>
      <c r="F67" s="67"/>
    </row>
    <row r="68" spans="1:6" x14ac:dyDescent="0.25">
      <c r="A68" s="91" t="s">
        <v>479</v>
      </c>
      <c r="B68" s="85">
        <v>27277</v>
      </c>
      <c r="C68" s="171"/>
      <c r="D68" s="68"/>
      <c r="E68" s="66"/>
      <c r="F68" s="67"/>
    </row>
    <row r="69" spans="1:6" ht="27.75" customHeight="1" x14ac:dyDescent="0.25">
      <c r="A69" s="64" t="s">
        <v>481</v>
      </c>
      <c r="B69" s="85">
        <v>179208</v>
      </c>
      <c r="C69" s="97" t="s">
        <v>524</v>
      </c>
      <c r="D69" s="68"/>
      <c r="E69" s="66"/>
      <c r="F69" s="67"/>
    </row>
    <row r="70" spans="1:6" ht="15.75" x14ac:dyDescent="0.25">
      <c r="A70" s="90" t="s">
        <v>457</v>
      </c>
      <c r="B70" s="82">
        <v>162092</v>
      </c>
      <c r="C70" s="95" t="s">
        <v>525</v>
      </c>
      <c r="D70" s="84">
        <v>0</v>
      </c>
      <c r="E70" s="77">
        <f>SUM(B70)</f>
        <v>162092</v>
      </c>
      <c r="F70" s="83">
        <v>0</v>
      </c>
    </row>
    <row r="71" spans="1:6" ht="15.75" x14ac:dyDescent="0.25">
      <c r="A71" s="90" t="s">
        <v>467</v>
      </c>
      <c r="B71" s="74">
        <v>11074</v>
      </c>
      <c r="C71" s="97" t="s">
        <v>524</v>
      </c>
      <c r="D71" s="84">
        <v>0</v>
      </c>
      <c r="E71" s="77">
        <f>SUM(B71)</f>
        <v>11074</v>
      </c>
      <c r="F71" s="83">
        <v>0</v>
      </c>
    </row>
    <row r="72" spans="1:6" x14ac:dyDescent="0.25">
      <c r="A72" s="75" t="s">
        <v>482</v>
      </c>
      <c r="B72" s="74">
        <v>11074</v>
      </c>
      <c r="C72" s="97" t="s">
        <v>524</v>
      </c>
      <c r="D72" s="68"/>
      <c r="E72" s="66"/>
      <c r="F72" s="67"/>
    </row>
    <row r="73" spans="1:6" x14ac:dyDescent="0.25">
      <c r="A73" s="75" t="s">
        <v>483</v>
      </c>
      <c r="B73" s="82">
        <v>0</v>
      </c>
      <c r="C73" s="95" t="s">
        <v>525</v>
      </c>
      <c r="D73" s="68"/>
      <c r="E73" s="66"/>
      <c r="F73" s="67"/>
    </row>
    <row r="74" spans="1:6" x14ac:dyDescent="0.25">
      <c r="A74" s="75" t="s">
        <v>484</v>
      </c>
      <c r="B74" s="82">
        <v>8122</v>
      </c>
      <c r="C74" s="95" t="s">
        <v>525</v>
      </c>
      <c r="D74" s="68"/>
      <c r="E74" s="66"/>
      <c r="F74" s="67"/>
    </row>
    <row r="75" spans="1:6" x14ac:dyDescent="0.25">
      <c r="A75" s="75" t="s">
        <v>485</v>
      </c>
      <c r="B75" s="82">
        <v>2952</v>
      </c>
      <c r="C75" s="95" t="s">
        <v>525</v>
      </c>
      <c r="D75" s="68"/>
      <c r="E75" s="66"/>
      <c r="F75" s="67"/>
    </row>
    <row r="76" spans="1:6" ht="15.75" x14ac:dyDescent="0.25">
      <c r="A76" s="90" t="s">
        <v>486</v>
      </c>
      <c r="B76" s="74">
        <v>6042</v>
      </c>
      <c r="C76" s="97" t="s">
        <v>524</v>
      </c>
      <c r="D76" s="84">
        <v>0</v>
      </c>
      <c r="E76" s="77">
        <f>SUM(B77:B78)</f>
        <v>6042</v>
      </c>
      <c r="F76" s="83">
        <v>0</v>
      </c>
    </row>
    <row r="77" spans="1:6" x14ac:dyDescent="0.25">
      <c r="A77" s="75" t="s">
        <v>487</v>
      </c>
      <c r="B77" s="82">
        <v>2625</v>
      </c>
      <c r="C77" s="95" t="s">
        <v>525</v>
      </c>
      <c r="D77" s="68"/>
      <c r="E77" s="66"/>
      <c r="F77" s="67"/>
    </row>
    <row r="78" spans="1:6" x14ac:dyDescent="0.25">
      <c r="A78" s="75" t="s">
        <v>488</v>
      </c>
      <c r="B78" s="82">
        <v>3417</v>
      </c>
      <c r="C78" s="95" t="s">
        <v>525</v>
      </c>
      <c r="D78" s="68"/>
      <c r="E78" s="66"/>
      <c r="F78" s="67"/>
    </row>
    <row r="79" spans="1:6" ht="27" customHeight="1" x14ac:dyDescent="0.25">
      <c r="A79" s="64" t="s">
        <v>489</v>
      </c>
      <c r="B79" s="74">
        <v>56737</v>
      </c>
      <c r="C79" s="97" t="s">
        <v>524</v>
      </c>
      <c r="D79" s="68"/>
      <c r="E79" s="66"/>
      <c r="F79" s="67"/>
    </row>
    <row r="80" spans="1:6" x14ac:dyDescent="0.25">
      <c r="A80" s="75" t="s">
        <v>426</v>
      </c>
      <c r="B80" s="74">
        <v>56737</v>
      </c>
      <c r="C80" s="97" t="s">
        <v>524</v>
      </c>
      <c r="D80" s="68"/>
      <c r="E80" s="66"/>
      <c r="F80" s="67"/>
    </row>
    <row r="81" spans="1:6" ht="15.75" x14ac:dyDescent="0.25">
      <c r="A81" s="90" t="s">
        <v>490</v>
      </c>
      <c r="B81" s="82">
        <v>0</v>
      </c>
      <c r="C81" s="95" t="s">
        <v>525</v>
      </c>
      <c r="D81" s="84">
        <v>0</v>
      </c>
      <c r="E81" s="77">
        <f>SUM(B81)</f>
        <v>0</v>
      </c>
      <c r="F81" s="83">
        <v>0</v>
      </c>
    </row>
    <row r="82" spans="1:6" ht="15.75" x14ac:dyDescent="0.25">
      <c r="A82" s="90" t="s">
        <v>491</v>
      </c>
      <c r="B82" s="82">
        <v>40</v>
      </c>
      <c r="C82" s="95" t="s">
        <v>525</v>
      </c>
      <c r="D82" s="84">
        <v>0</v>
      </c>
      <c r="E82" s="77">
        <f>SUM(B82)</f>
        <v>40</v>
      </c>
      <c r="F82" s="83">
        <v>0</v>
      </c>
    </row>
    <row r="83" spans="1:6" ht="31.5" x14ac:dyDescent="0.25">
      <c r="A83" s="90" t="s">
        <v>492</v>
      </c>
      <c r="B83" s="74">
        <v>50449</v>
      </c>
      <c r="C83" s="97" t="s">
        <v>524</v>
      </c>
      <c r="D83" s="84">
        <v>0</v>
      </c>
      <c r="E83" s="77">
        <f>SUM(B84+B87+B88+B89+B90+B91+B92+B93)</f>
        <v>50449</v>
      </c>
      <c r="F83" s="83">
        <v>0</v>
      </c>
    </row>
    <row r="84" spans="1:6" x14ac:dyDescent="0.25">
      <c r="A84" s="75" t="s">
        <v>493</v>
      </c>
      <c r="B84" s="74">
        <v>7376</v>
      </c>
      <c r="C84" s="97" t="s">
        <v>524</v>
      </c>
      <c r="D84" s="68"/>
      <c r="E84" s="66"/>
      <c r="F84" s="67"/>
    </row>
    <row r="85" spans="1:6" x14ac:dyDescent="0.25">
      <c r="A85" s="75" t="s">
        <v>494</v>
      </c>
      <c r="B85" s="82">
        <v>5000</v>
      </c>
      <c r="C85" s="95" t="s">
        <v>525</v>
      </c>
      <c r="D85" s="68"/>
      <c r="E85" s="66"/>
      <c r="F85" s="67"/>
    </row>
    <row r="86" spans="1:6" x14ac:dyDescent="0.25">
      <c r="A86" s="75" t="s">
        <v>495</v>
      </c>
      <c r="B86" s="82">
        <v>2376</v>
      </c>
      <c r="C86" s="95" t="s">
        <v>525</v>
      </c>
      <c r="D86" s="68"/>
      <c r="E86" s="66"/>
      <c r="F86" s="67"/>
    </row>
    <row r="87" spans="1:6" x14ac:dyDescent="0.25">
      <c r="A87" s="75" t="s">
        <v>496</v>
      </c>
      <c r="B87" s="82">
        <v>1277</v>
      </c>
      <c r="C87" s="95" t="s">
        <v>525</v>
      </c>
      <c r="D87" s="68"/>
      <c r="E87" s="66"/>
      <c r="F87" s="67"/>
    </row>
    <row r="88" spans="1:6" ht="30" x14ac:dyDescent="0.25">
      <c r="A88" s="75" t="s">
        <v>497</v>
      </c>
      <c r="B88" s="82">
        <v>9900</v>
      </c>
      <c r="C88" s="95" t="s">
        <v>525</v>
      </c>
      <c r="D88" s="68"/>
      <c r="E88" s="66"/>
      <c r="F88" s="67"/>
    </row>
    <row r="89" spans="1:6" x14ac:dyDescent="0.25">
      <c r="A89" s="75" t="s">
        <v>498</v>
      </c>
      <c r="B89" s="82">
        <v>5000</v>
      </c>
      <c r="C89" s="95" t="s">
        <v>525</v>
      </c>
      <c r="D89" s="68"/>
      <c r="E89" s="66"/>
      <c r="F89" s="67"/>
    </row>
    <row r="90" spans="1:6" x14ac:dyDescent="0.25">
      <c r="A90" s="75" t="s">
        <v>499</v>
      </c>
      <c r="B90" s="82">
        <v>9818</v>
      </c>
      <c r="C90" s="95" t="s">
        <v>525</v>
      </c>
      <c r="D90" s="68"/>
      <c r="E90" s="66"/>
      <c r="F90" s="67"/>
    </row>
    <row r="91" spans="1:6" x14ac:dyDescent="0.25">
      <c r="A91" s="75" t="s">
        <v>500</v>
      </c>
      <c r="B91" s="82">
        <v>8000</v>
      </c>
      <c r="C91" s="95" t="s">
        <v>525</v>
      </c>
      <c r="D91" s="68"/>
      <c r="E91" s="66"/>
      <c r="F91" s="67"/>
    </row>
    <row r="92" spans="1:6" x14ac:dyDescent="0.25">
      <c r="A92" s="75" t="s">
        <v>501</v>
      </c>
      <c r="B92" s="82">
        <v>9078</v>
      </c>
      <c r="C92" s="95" t="s">
        <v>525</v>
      </c>
      <c r="D92" s="68"/>
      <c r="E92" s="66"/>
      <c r="F92" s="67"/>
    </row>
    <row r="93" spans="1:6" x14ac:dyDescent="0.25">
      <c r="A93" s="75" t="s">
        <v>502</v>
      </c>
      <c r="B93" s="82">
        <v>0</v>
      </c>
      <c r="C93" s="95" t="s">
        <v>525</v>
      </c>
      <c r="D93" s="68"/>
      <c r="E93" s="66"/>
      <c r="F93" s="67"/>
    </row>
    <row r="94" spans="1:6" ht="15.75" x14ac:dyDescent="0.25">
      <c r="A94" s="90" t="s">
        <v>503</v>
      </c>
      <c r="B94" s="74">
        <v>2733</v>
      </c>
      <c r="C94" s="97" t="s">
        <v>524</v>
      </c>
      <c r="D94" s="84">
        <v>0</v>
      </c>
      <c r="E94" s="77">
        <f>SUM(B95:B98)</f>
        <v>2733</v>
      </c>
      <c r="F94" s="83">
        <v>0</v>
      </c>
    </row>
    <row r="95" spans="1:6" x14ac:dyDescent="0.25">
      <c r="A95" s="75" t="s">
        <v>504</v>
      </c>
      <c r="B95" s="82">
        <v>1230</v>
      </c>
      <c r="C95" s="95" t="s">
        <v>525</v>
      </c>
      <c r="D95" s="68"/>
      <c r="E95" s="66"/>
      <c r="F95" s="67"/>
    </row>
    <row r="96" spans="1:6" x14ac:dyDescent="0.25">
      <c r="A96" s="75" t="s">
        <v>505</v>
      </c>
      <c r="B96" s="82">
        <v>0</v>
      </c>
      <c r="C96" s="95" t="s">
        <v>525</v>
      </c>
      <c r="D96" s="68"/>
      <c r="E96" s="66"/>
      <c r="F96" s="67"/>
    </row>
    <row r="97" spans="1:6" x14ac:dyDescent="0.25">
      <c r="A97" s="75" t="s">
        <v>506</v>
      </c>
      <c r="B97" s="82">
        <v>1503</v>
      </c>
      <c r="C97" s="95" t="s">
        <v>525</v>
      </c>
      <c r="D97" s="68"/>
      <c r="E97" s="66"/>
      <c r="F97" s="67"/>
    </row>
    <row r="98" spans="1:6" x14ac:dyDescent="0.25">
      <c r="A98" s="75" t="s">
        <v>507</v>
      </c>
      <c r="B98" s="82">
        <v>0</v>
      </c>
      <c r="C98" s="95" t="s">
        <v>525</v>
      </c>
      <c r="D98" s="68"/>
      <c r="E98" s="66"/>
      <c r="F98" s="67"/>
    </row>
    <row r="99" spans="1:6" ht="15.75" x14ac:dyDescent="0.25">
      <c r="A99" s="90" t="s">
        <v>508</v>
      </c>
      <c r="B99" s="82">
        <v>2416</v>
      </c>
      <c r="C99" s="95" t="s">
        <v>525</v>
      </c>
      <c r="D99" s="84">
        <v>0</v>
      </c>
      <c r="E99" s="77">
        <f>SUM(B99)</f>
        <v>2416</v>
      </c>
      <c r="F99" s="83">
        <v>0</v>
      </c>
    </row>
    <row r="100" spans="1:6" ht="15.75" x14ac:dyDescent="0.25">
      <c r="A100" s="90" t="s">
        <v>509</v>
      </c>
      <c r="B100" s="74">
        <v>970</v>
      </c>
      <c r="C100" s="97" t="s">
        <v>524</v>
      </c>
      <c r="D100" s="84">
        <v>0</v>
      </c>
      <c r="E100" s="77">
        <f>SUM(B101:B102)</f>
        <v>970</v>
      </c>
      <c r="F100" s="83">
        <v>0</v>
      </c>
    </row>
    <row r="101" spans="1:6" x14ac:dyDescent="0.25">
      <c r="A101" s="75" t="s">
        <v>510</v>
      </c>
      <c r="B101" s="82">
        <v>0</v>
      </c>
      <c r="C101" s="95" t="s">
        <v>525</v>
      </c>
      <c r="D101" s="68"/>
      <c r="E101" s="66"/>
      <c r="F101" s="67"/>
    </row>
    <row r="102" spans="1:6" x14ac:dyDescent="0.25">
      <c r="A102" s="75" t="s">
        <v>511</v>
      </c>
      <c r="B102" s="82">
        <v>970</v>
      </c>
      <c r="C102" s="95" t="s">
        <v>525</v>
      </c>
      <c r="D102" s="68"/>
      <c r="E102" s="66"/>
      <c r="F102" s="67"/>
    </row>
    <row r="103" spans="1:6" ht="31.5" x14ac:dyDescent="0.25">
      <c r="A103" s="90" t="s">
        <v>512</v>
      </c>
      <c r="B103" s="82">
        <v>0</v>
      </c>
      <c r="C103" s="95" t="s">
        <v>525</v>
      </c>
      <c r="D103" s="84">
        <v>0</v>
      </c>
      <c r="E103" s="77">
        <f>SUM(B103)</f>
        <v>0</v>
      </c>
      <c r="F103" s="83">
        <v>0</v>
      </c>
    </row>
    <row r="104" spans="1:6" ht="31.5" x14ac:dyDescent="0.25">
      <c r="A104" s="90" t="s">
        <v>513</v>
      </c>
      <c r="B104" s="82">
        <v>0</v>
      </c>
      <c r="C104" s="95" t="s">
        <v>525</v>
      </c>
      <c r="D104" s="84">
        <v>0</v>
      </c>
      <c r="E104" s="77">
        <f>SUM(B104)</f>
        <v>0</v>
      </c>
      <c r="F104" s="83">
        <v>0</v>
      </c>
    </row>
    <row r="105" spans="1:6" ht="15.75" x14ac:dyDescent="0.25">
      <c r="A105" s="90" t="s">
        <v>514</v>
      </c>
      <c r="B105" s="82">
        <v>0</v>
      </c>
      <c r="C105" s="95" t="s">
        <v>525</v>
      </c>
      <c r="D105" s="84">
        <v>0</v>
      </c>
      <c r="E105" s="77">
        <f>SUM(B105)</f>
        <v>0</v>
      </c>
      <c r="F105" s="83">
        <v>0</v>
      </c>
    </row>
    <row r="106" spans="1:6" ht="15.75" x14ac:dyDescent="0.25">
      <c r="A106" s="90" t="s">
        <v>515</v>
      </c>
      <c r="B106" s="82">
        <v>0</v>
      </c>
      <c r="C106" s="95" t="s">
        <v>525</v>
      </c>
      <c r="D106" s="84">
        <v>0</v>
      </c>
      <c r="E106" s="77">
        <f>SUM(B106)</f>
        <v>0</v>
      </c>
      <c r="F106" s="83">
        <v>0</v>
      </c>
    </row>
    <row r="107" spans="1:6" ht="31.5" x14ac:dyDescent="0.25">
      <c r="A107" s="76" t="s">
        <v>516</v>
      </c>
      <c r="B107" s="85">
        <v>129</v>
      </c>
      <c r="C107" s="89" t="s">
        <v>530</v>
      </c>
      <c r="D107" s="84">
        <f>SUM(B107)</f>
        <v>129</v>
      </c>
      <c r="E107" s="77">
        <v>0</v>
      </c>
      <c r="F107" s="83">
        <v>0</v>
      </c>
    </row>
    <row r="108" spans="1:6" ht="22.5" customHeight="1" x14ac:dyDescent="0.25">
      <c r="A108" s="64" t="s">
        <v>517</v>
      </c>
      <c r="B108" s="74">
        <v>49229</v>
      </c>
      <c r="C108" s="97" t="s">
        <v>524</v>
      </c>
      <c r="D108" s="68"/>
      <c r="E108" s="66"/>
      <c r="F108" s="67"/>
    </row>
    <row r="109" spans="1:6" x14ac:dyDescent="0.25">
      <c r="A109" s="91" t="s">
        <v>426</v>
      </c>
      <c r="B109" s="74">
        <v>49229</v>
      </c>
      <c r="C109" s="97" t="s">
        <v>524</v>
      </c>
      <c r="D109" s="68"/>
      <c r="E109" s="66"/>
      <c r="F109" s="67"/>
    </row>
    <row r="110" spans="1:6" ht="31.5" x14ac:dyDescent="0.25">
      <c r="A110" s="76" t="s">
        <v>518</v>
      </c>
      <c r="B110" s="74">
        <v>49229</v>
      </c>
      <c r="C110" s="97" t="s">
        <v>524</v>
      </c>
      <c r="D110" s="84">
        <f>SUM(B112)</f>
        <v>39726</v>
      </c>
      <c r="E110" s="77">
        <f>SUM(B111)</f>
        <v>9503</v>
      </c>
      <c r="F110" s="83">
        <v>0</v>
      </c>
    </row>
    <row r="111" spans="1:6" x14ac:dyDescent="0.25">
      <c r="A111" s="91" t="s">
        <v>519</v>
      </c>
      <c r="B111" s="74">
        <v>9503</v>
      </c>
      <c r="C111" s="95" t="s">
        <v>525</v>
      </c>
      <c r="D111" s="68"/>
      <c r="E111" s="66"/>
      <c r="F111" s="67"/>
    </row>
    <row r="112" spans="1:6" ht="30" x14ac:dyDescent="0.25">
      <c r="A112" s="91" t="s">
        <v>520</v>
      </c>
      <c r="B112" s="85">
        <v>39726</v>
      </c>
      <c r="C112" s="89" t="s">
        <v>531</v>
      </c>
      <c r="D112" s="68"/>
      <c r="E112" s="66"/>
      <c r="F112" s="67"/>
    </row>
    <row r="113" spans="1:6" ht="27.75" customHeight="1" x14ac:dyDescent="0.25">
      <c r="A113" s="172"/>
      <c r="B113" s="172"/>
      <c r="C113" s="172"/>
      <c r="D113" s="84">
        <f>SUM(D2:D112)</f>
        <v>1207996</v>
      </c>
      <c r="E113" s="77">
        <f>SUM(E7:E112)</f>
        <v>3480939</v>
      </c>
      <c r="F113" s="83">
        <f>SUM(F2:F112)</f>
        <v>556780</v>
      </c>
    </row>
    <row r="114" spans="1:6" ht="34.5" customHeight="1" x14ac:dyDescent="0.25"/>
    <row r="115" spans="1:6" ht="42" customHeight="1" x14ac:dyDescent="0.25">
      <c r="A115" s="129" t="s">
        <v>540</v>
      </c>
    </row>
    <row r="116" spans="1:6" ht="45.75" customHeight="1" x14ac:dyDescent="0.25">
      <c r="A116" s="99" t="s">
        <v>541</v>
      </c>
      <c r="B116" s="94" t="s">
        <v>521</v>
      </c>
      <c r="C116" s="61" t="s">
        <v>522</v>
      </c>
    </row>
    <row r="117" spans="1:6" ht="24.75" customHeight="1" x14ac:dyDescent="0.25">
      <c r="A117" s="128" t="s">
        <v>426</v>
      </c>
      <c r="B117" s="111"/>
      <c r="C117" s="97"/>
    </row>
    <row r="118" spans="1:6" ht="31.5" x14ac:dyDescent="0.25">
      <c r="A118" s="112" t="s">
        <v>427</v>
      </c>
      <c r="B118" s="113">
        <v>68765</v>
      </c>
      <c r="C118" s="108" t="s">
        <v>525</v>
      </c>
    </row>
    <row r="119" spans="1:6" x14ac:dyDescent="0.25">
      <c r="A119" s="130" t="s">
        <v>428</v>
      </c>
      <c r="B119" s="85">
        <v>2262</v>
      </c>
      <c r="C119" s="108" t="s">
        <v>525</v>
      </c>
    </row>
    <row r="120" spans="1:6" x14ac:dyDescent="0.25">
      <c r="A120" s="130" t="s">
        <v>432</v>
      </c>
      <c r="B120" s="85">
        <v>4446</v>
      </c>
      <c r="C120" s="108" t="s">
        <v>525</v>
      </c>
    </row>
    <row r="121" spans="1:6" ht="30" x14ac:dyDescent="0.25">
      <c r="A121" s="130" t="s">
        <v>436</v>
      </c>
      <c r="B121" s="74">
        <v>62057</v>
      </c>
      <c r="C121" s="108" t="s">
        <v>525</v>
      </c>
    </row>
    <row r="122" spans="1:6" ht="15.75" x14ac:dyDescent="0.25">
      <c r="A122" s="112" t="s">
        <v>440</v>
      </c>
      <c r="B122" s="113">
        <v>2873</v>
      </c>
      <c r="C122" s="108" t="s">
        <v>525</v>
      </c>
    </row>
    <row r="123" spans="1:6" ht="15.75" x14ac:dyDescent="0.25">
      <c r="A123" s="112" t="s">
        <v>444</v>
      </c>
      <c r="B123" s="113">
        <v>5700</v>
      </c>
      <c r="C123" s="108" t="s">
        <v>525</v>
      </c>
    </row>
    <row r="124" spans="1:6" ht="15.75" x14ac:dyDescent="0.25">
      <c r="A124" s="112" t="s">
        <v>449</v>
      </c>
      <c r="B124" s="114">
        <v>7074</v>
      </c>
      <c r="C124" s="109" t="s">
        <v>528</v>
      </c>
    </row>
    <row r="125" spans="1:6" ht="15.75" x14ac:dyDescent="0.25">
      <c r="A125" s="112" t="s">
        <v>450</v>
      </c>
      <c r="B125" s="114">
        <v>863</v>
      </c>
      <c r="C125" s="109" t="s">
        <v>528</v>
      </c>
    </row>
    <row r="126" spans="1:6" ht="31.5" x14ac:dyDescent="0.25">
      <c r="A126" s="112" t="s">
        <v>451</v>
      </c>
      <c r="B126" s="113">
        <v>5803</v>
      </c>
      <c r="C126" s="110" t="s">
        <v>525</v>
      </c>
    </row>
    <row r="127" spans="1:6" ht="15.75" x14ac:dyDescent="0.25">
      <c r="A127" s="112" t="s">
        <v>453</v>
      </c>
      <c r="B127" s="114">
        <v>508</v>
      </c>
      <c r="C127" s="109" t="s">
        <v>528</v>
      </c>
    </row>
    <row r="128" spans="1:6" ht="30" x14ac:dyDescent="0.25">
      <c r="A128" s="112" t="s">
        <v>454</v>
      </c>
      <c r="B128" s="114">
        <v>1538</v>
      </c>
      <c r="C128" s="109" t="s">
        <v>523</v>
      </c>
    </row>
    <row r="129" spans="1:3" ht="30" x14ac:dyDescent="0.25">
      <c r="A129" s="112" t="s">
        <v>455</v>
      </c>
      <c r="B129" s="114">
        <v>4861</v>
      </c>
      <c r="C129" s="109" t="s">
        <v>523</v>
      </c>
    </row>
    <row r="130" spans="1:3" ht="24.75" customHeight="1" x14ac:dyDescent="0.25">
      <c r="A130" s="115" t="s">
        <v>456</v>
      </c>
      <c r="B130" s="116"/>
      <c r="C130" s="105"/>
    </row>
    <row r="131" spans="1:3" ht="30" x14ac:dyDescent="0.25">
      <c r="A131" s="119" t="s">
        <v>457</v>
      </c>
      <c r="B131" s="113">
        <f>SUM(B132+B133+B135)</f>
        <v>2632431</v>
      </c>
      <c r="C131" s="110" t="s">
        <v>538</v>
      </c>
    </row>
    <row r="132" spans="1:3" x14ac:dyDescent="0.25">
      <c r="A132" s="117" t="s">
        <v>458</v>
      </c>
      <c r="B132" s="118">
        <v>2250200</v>
      </c>
      <c r="C132" s="81" t="s">
        <v>525</v>
      </c>
    </row>
    <row r="133" spans="1:3" x14ac:dyDescent="0.25">
      <c r="A133" s="102" t="s">
        <v>459</v>
      </c>
      <c r="B133" s="100">
        <v>374029</v>
      </c>
      <c r="C133" s="81" t="s">
        <v>525</v>
      </c>
    </row>
    <row r="134" spans="1:3" ht="30" x14ac:dyDescent="0.25">
      <c r="A134" s="103" t="s">
        <v>460</v>
      </c>
      <c r="B134" s="74">
        <v>331452</v>
      </c>
      <c r="C134" s="104" t="s">
        <v>527</v>
      </c>
    </row>
    <row r="135" spans="1:3" x14ac:dyDescent="0.25">
      <c r="A135" s="103" t="s">
        <v>464</v>
      </c>
      <c r="B135" s="100">
        <v>8202</v>
      </c>
      <c r="C135" s="81" t="s">
        <v>525</v>
      </c>
    </row>
    <row r="136" spans="1:3" ht="30" x14ac:dyDescent="0.25">
      <c r="A136" s="120" t="s">
        <v>465</v>
      </c>
      <c r="B136" s="111">
        <v>62918</v>
      </c>
      <c r="C136" s="104" t="s">
        <v>527</v>
      </c>
    </row>
    <row r="137" spans="1:3" ht="30" x14ac:dyDescent="0.25">
      <c r="A137" s="119" t="s">
        <v>467</v>
      </c>
      <c r="B137" s="113">
        <f>SUM(B138)</f>
        <v>520048</v>
      </c>
      <c r="C137" s="110" t="s">
        <v>600</v>
      </c>
    </row>
    <row r="138" spans="1:3" x14ac:dyDescent="0.25">
      <c r="A138" s="117" t="s">
        <v>468</v>
      </c>
      <c r="B138" s="118">
        <v>520048</v>
      </c>
      <c r="C138" s="81" t="s">
        <v>525</v>
      </c>
    </row>
    <row r="139" spans="1:3" x14ac:dyDescent="0.25">
      <c r="A139" s="102" t="s">
        <v>473</v>
      </c>
      <c r="B139" s="85">
        <v>408914</v>
      </c>
      <c r="C139" s="106" t="s">
        <v>526</v>
      </c>
    </row>
    <row r="140" spans="1:3" x14ac:dyDescent="0.25">
      <c r="A140" s="103" t="s">
        <v>474</v>
      </c>
      <c r="B140" s="74">
        <v>719963</v>
      </c>
      <c r="C140" s="104" t="s">
        <v>527</v>
      </c>
    </row>
    <row r="141" spans="1:3" ht="30" x14ac:dyDescent="0.25">
      <c r="A141" s="103" t="s">
        <v>475</v>
      </c>
      <c r="B141" s="85">
        <v>147866</v>
      </c>
      <c r="C141" s="106" t="s">
        <v>526</v>
      </c>
    </row>
    <row r="142" spans="1:3" ht="30" x14ac:dyDescent="0.25">
      <c r="A142" s="103" t="s">
        <v>465</v>
      </c>
      <c r="B142" s="74">
        <v>38964</v>
      </c>
      <c r="C142" s="104" t="s">
        <v>527</v>
      </c>
    </row>
    <row r="143" spans="1:3" ht="26.25" customHeight="1" x14ac:dyDescent="0.25">
      <c r="A143" s="128" t="s">
        <v>481</v>
      </c>
      <c r="B143" s="121"/>
      <c r="C143" s="107"/>
    </row>
    <row r="144" spans="1:3" ht="15.75" x14ac:dyDescent="0.25">
      <c r="A144" s="119" t="s">
        <v>457</v>
      </c>
      <c r="B144" s="113">
        <v>162092</v>
      </c>
      <c r="C144" s="110" t="s">
        <v>525</v>
      </c>
    </row>
    <row r="145" spans="1:3" ht="15.75" x14ac:dyDescent="0.25">
      <c r="A145" s="119" t="s">
        <v>467</v>
      </c>
      <c r="B145" s="113">
        <v>11074</v>
      </c>
      <c r="C145" s="110" t="s">
        <v>525</v>
      </c>
    </row>
    <row r="146" spans="1:3" ht="15.75" x14ac:dyDescent="0.25">
      <c r="A146" s="119" t="s">
        <v>486</v>
      </c>
      <c r="B146" s="113">
        <v>6042</v>
      </c>
      <c r="C146" s="110" t="s">
        <v>525</v>
      </c>
    </row>
    <row r="147" spans="1:3" ht="37.5" x14ac:dyDescent="0.25">
      <c r="A147" s="115" t="s">
        <v>489</v>
      </c>
      <c r="B147" s="124"/>
      <c r="C147" s="107"/>
    </row>
    <row r="148" spans="1:3" ht="15.75" x14ac:dyDescent="0.25">
      <c r="A148" s="119" t="s">
        <v>491</v>
      </c>
      <c r="B148" s="113">
        <v>40</v>
      </c>
      <c r="C148" s="110" t="s">
        <v>525</v>
      </c>
    </row>
    <row r="149" spans="1:3" ht="31.5" x14ac:dyDescent="0.25">
      <c r="A149" s="119" t="s">
        <v>492</v>
      </c>
      <c r="B149" s="113">
        <f>SUM(B150:B158)</f>
        <v>50449</v>
      </c>
      <c r="C149" s="123" t="s">
        <v>524</v>
      </c>
    </row>
    <row r="150" spans="1:3" x14ac:dyDescent="0.25">
      <c r="A150" s="117" t="s">
        <v>493</v>
      </c>
      <c r="B150" s="122"/>
      <c r="C150" s="107"/>
    </row>
    <row r="151" spans="1:3" x14ac:dyDescent="0.25">
      <c r="A151" s="102" t="s">
        <v>494</v>
      </c>
      <c r="B151" s="100">
        <v>5000</v>
      </c>
      <c r="C151" s="81" t="s">
        <v>525</v>
      </c>
    </row>
    <row r="152" spans="1:3" x14ac:dyDescent="0.25">
      <c r="A152" s="102" t="s">
        <v>495</v>
      </c>
      <c r="B152" s="100">
        <v>2376</v>
      </c>
      <c r="C152" s="81" t="s">
        <v>525</v>
      </c>
    </row>
    <row r="153" spans="1:3" x14ac:dyDescent="0.25">
      <c r="A153" s="102" t="s">
        <v>496</v>
      </c>
      <c r="B153" s="100">
        <v>1277</v>
      </c>
      <c r="C153" s="81" t="s">
        <v>525</v>
      </c>
    </row>
    <row r="154" spans="1:3" ht="30" x14ac:dyDescent="0.25">
      <c r="A154" s="102" t="s">
        <v>497</v>
      </c>
      <c r="B154" s="100">
        <v>9900</v>
      </c>
      <c r="C154" s="81" t="s">
        <v>525</v>
      </c>
    </row>
    <row r="155" spans="1:3" x14ac:dyDescent="0.25">
      <c r="A155" s="102" t="s">
        <v>498</v>
      </c>
      <c r="B155" s="100">
        <v>5000</v>
      </c>
      <c r="C155" s="81" t="s">
        <v>525</v>
      </c>
    </row>
    <row r="156" spans="1:3" x14ac:dyDescent="0.25">
      <c r="A156" s="102" t="s">
        <v>499</v>
      </c>
      <c r="B156" s="100">
        <v>9818</v>
      </c>
      <c r="C156" s="81" t="s">
        <v>525</v>
      </c>
    </row>
    <row r="157" spans="1:3" x14ac:dyDescent="0.25">
      <c r="A157" s="102" t="s">
        <v>500</v>
      </c>
      <c r="B157" s="100">
        <v>8000</v>
      </c>
      <c r="C157" s="81" t="s">
        <v>525</v>
      </c>
    </row>
    <row r="158" spans="1:3" x14ac:dyDescent="0.25">
      <c r="A158" s="102" t="s">
        <v>501</v>
      </c>
      <c r="B158" s="100">
        <v>9078</v>
      </c>
      <c r="C158" s="81" t="s">
        <v>525</v>
      </c>
    </row>
    <row r="159" spans="1:3" ht="15.75" x14ac:dyDescent="0.25">
      <c r="A159" s="119" t="s">
        <v>503</v>
      </c>
      <c r="B159" s="113">
        <v>2733</v>
      </c>
      <c r="C159" s="123" t="s">
        <v>524</v>
      </c>
    </row>
    <row r="160" spans="1:3" ht="15.75" x14ac:dyDescent="0.25">
      <c r="A160" s="119" t="s">
        <v>508</v>
      </c>
      <c r="B160" s="113">
        <v>2416</v>
      </c>
      <c r="C160" s="110" t="s">
        <v>525</v>
      </c>
    </row>
    <row r="161" spans="1:26" ht="15.75" x14ac:dyDescent="0.25">
      <c r="A161" s="119" t="s">
        <v>509</v>
      </c>
      <c r="B161" s="113">
        <v>970</v>
      </c>
      <c r="C161" s="110" t="s">
        <v>525</v>
      </c>
    </row>
    <row r="162" spans="1:26" ht="30" customHeight="1" x14ac:dyDescent="0.25">
      <c r="A162" s="112" t="s">
        <v>516</v>
      </c>
      <c r="B162" s="114">
        <v>129</v>
      </c>
      <c r="C162" s="109" t="s">
        <v>530</v>
      </c>
    </row>
    <row r="163" spans="1:26" ht="18.75" x14ac:dyDescent="0.25">
      <c r="A163" s="115" t="s">
        <v>602</v>
      </c>
      <c r="B163" s="124"/>
      <c r="C163" s="107"/>
    </row>
    <row r="164" spans="1:26" ht="31.5" x14ac:dyDescent="0.25">
      <c r="A164" s="112" t="s">
        <v>518</v>
      </c>
      <c r="B164" s="113">
        <v>9503</v>
      </c>
      <c r="C164" s="110" t="s">
        <v>537</v>
      </c>
    </row>
    <row r="165" spans="1:26" ht="16.5" customHeight="1" x14ac:dyDescent="0.25">
      <c r="A165" s="127" t="s">
        <v>519</v>
      </c>
      <c r="B165" s="125">
        <v>9503</v>
      </c>
      <c r="C165" s="110" t="s">
        <v>525</v>
      </c>
    </row>
    <row r="166" spans="1:26" ht="30" customHeight="1" x14ac:dyDescent="0.25">
      <c r="A166" s="127" t="s">
        <v>520</v>
      </c>
      <c r="B166" s="136">
        <v>39726</v>
      </c>
      <c r="C166" s="109" t="s">
        <v>542</v>
      </c>
    </row>
    <row r="167" spans="1:26" ht="27.75" customHeight="1" x14ac:dyDescent="0.25">
      <c r="A167" s="137" t="s">
        <v>539</v>
      </c>
      <c r="B167" s="138">
        <f>SUM(B118,B122,B123,B126,B131,B137,B144,B145,B146,B148,B149,B159,B160,B161,B165)</f>
        <v>3480939</v>
      </c>
      <c r="C167" s="126"/>
    </row>
    <row r="168" spans="1:26" x14ac:dyDescent="0.25">
      <c r="A168" s="139" t="s">
        <v>623</v>
      </c>
    </row>
    <row r="170" spans="1:26" ht="18.75" x14ac:dyDescent="0.25">
      <c r="A170" s="135" t="s">
        <v>603</v>
      </c>
      <c r="B170" s="132"/>
      <c r="C170" s="133"/>
      <c r="D170" s="131"/>
      <c r="E170" s="131"/>
      <c r="F170" s="131"/>
      <c r="H170" s="131"/>
      <c r="I170" s="131"/>
      <c r="J170" s="131"/>
      <c r="K170" s="131"/>
      <c r="L170" s="131"/>
      <c r="M170" s="131"/>
      <c r="N170" s="131"/>
      <c r="O170" s="131"/>
      <c r="P170" s="131"/>
      <c r="Q170" s="131"/>
      <c r="R170" s="131"/>
      <c r="S170" s="131"/>
      <c r="T170" s="131"/>
      <c r="U170" s="131"/>
      <c r="V170" s="131"/>
      <c r="W170" s="131"/>
      <c r="X170" s="131"/>
      <c r="Y170" s="131"/>
      <c r="Z170" s="131"/>
    </row>
    <row r="171" spans="1:26" s="144" customFormat="1" ht="30" x14ac:dyDescent="0.25">
      <c r="A171" s="140" t="s">
        <v>543</v>
      </c>
      <c r="B171" s="141" t="s">
        <v>544</v>
      </c>
      <c r="C171" s="142" t="s">
        <v>599</v>
      </c>
      <c r="D171" s="142" t="s">
        <v>593</v>
      </c>
      <c r="E171" s="142" t="s">
        <v>546</v>
      </c>
      <c r="F171" s="142" t="s">
        <v>547</v>
      </c>
      <c r="G171" s="143" t="s">
        <v>595</v>
      </c>
    </row>
    <row r="172" spans="1:26" s="144" customFormat="1" ht="82.5" customHeight="1" x14ac:dyDescent="0.25">
      <c r="A172" s="145" t="s">
        <v>550</v>
      </c>
      <c r="B172" s="146" t="s">
        <v>549</v>
      </c>
      <c r="C172" s="147" t="s">
        <v>548</v>
      </c>
      <c r="D172" s="145" t="s">
        <v>605</v>
      </c>
      <c r="E172" s="148">
        <v>1854.09</v>
      </c>
      <c r="F172" s="148">
        <v>1854.09</v>
      </c>
      <c r="G172" s="149">
        <f t="shared" ref="G172:G181" si="0">E172/F172</f>
        <v>1</v>
      </c>
    </row>
    <row r="173" spans="1:26" s="144" customFormat="1" ht="60" x14ac:dyDescent="0.25">
      <c r="A173" s="145" t="s">
        <v>550</v>
      </c>
      <c r="B173" s="146" t="s">
        <v>551</v>
      </c>
      <c r="C173" s="147" t="s">
        <v>598</v>
      </c>
      <c r="D173" s="145" t="s">
        <v>606</v>
      </c>
      <c r="E173" s="148">
        <v>9900</v>
      </c>
      <c r="F173" s="148">
        <v>9900</v>
      </c>
      <c r="G173" s="149">
        <f t="shared" si="0"/>
        <v>1</v>
      </c>
    </row>
    <row r="174" spans="1:26" s="144" customFormat="1" ht="60" x14ac:dyDescent="0.25">
      <c r="A174" s="145" t="s">
        <v>282</v>
      </c>
      <c r="B174" s="146" t="s">
        <v>552</v>
      </c>
      <c r="C174" s="145" t="s">
        <v>556</v>
      </c>
      <c r="D174" s="145" t="s">
        <v>607</v>
      </c>
      <c r="E174" s="148">
        <v>5000</v>
      </c>
      <c r="F174" s="148">
        <v>5000</v>
      </c>
      <c r="G174" s="149">
        <f t="shared" si="0"/>
        <v>1</v>
      </c>
    </row>
    <row r="175" spans="1:26" s="144" customFormat="1" ht="75" x14ac:dyDescent="0.25">
      <c r="A175" s="145" t="s">
        <v>282</v>
      </c>
      <c r="B175" s="146" t="s">
        <v>554</v>
      </c>
      <c r="C175" s="147" t="s">
        <v>553</v>
      </c>
      <c r="D175" s="145" t="s">
        <v>604</v>
      </c>
      <c r="E175" s="148">
        <v>550</v>
      </c>
      <c r="F175" s="148">
        <v>550</v>
      </c>
      <c r="G175" s="149">
        <v>1</v>
      </c>
    </row>
    <row r="176" spans="1:26" s="144" customFormat="1" ht="150" x14ac:dyDescent="0.25">
      <c r="A176" s="145" t="s">
        <v>282</v>
      </c>
      <c r="B176" s="146" t="s">
        <v>601</v>
      </c>
      <c r="C176" s="147" t="s">
        <v>556</v>
      </c>
      <c r="D176" s="145" t="s">
        <v>555</v>
      </c>
      <c r="E176" s="148">
        <v>33000</v>
      </c>
      <c r="F176" s="148">
        <v>35000</v>
      </c>
      <c r="G176" s="149">
        <f t="shared" si="0"/>
        <v>0.94285714285714284</v>
      </c>
    </row>
    <row r="177" spans="1:7" s="144" customFormat="1" ht="60" x14ac:dyDescent="0.25">
      <c r="A177" s="145" t="s">
        <v>559</v>
      </c>
      <c r="B177" s="146" t="s">
        <v>562</v>
      </c>
      <c r="C177" s="147" t="s">
        <v>557</v>
      </c>
      <c r="D177" s="145" t="s">
        <v>558</v>
      </c>
      <c r="E177" s="148">
        <v>9310</v>
      </c>
      <c r="F177" s="148">
        <v>9310</v>
      </c>
      <c r="G177" s="149">
        <f t="shared" si="0"/>
        <v>1</v>
      </c>
    </row>
    <row r="178" spans="1:7" s="144" customFormat="1" ht="60" x14ac:dyDescent="0.25">
      <c r="A178" s="145" t="s">
        <v>560</v>
      </c>
      <c r="B178" s="146" t="s">
        <v>561</v>
      </c>
      <c r="C178" s="147" t="s">
        <v>557</v>
      </c>
      <c r="D178" s="145" t="s">
        <v>608</v>
      </c>
      <c r="E178" s="148">
        <v>8000</v>
      </c>
      <c r="F178" s="148">
        <v>10000</v>
      </c>
      <c r="G178" s="149">
        <f t="shared" si="0"/>
        <v>0.8</v>
      </c>
    </row>
    <row r="179" spans="1:7" s="144" customFormat="1" ht="60" x14ac:dyDescent="0.25">
      <c r="A179" s="145" t="s">
        <v>563</v>
      </c>
      <c r="B179" s="146" t="s">
        <v>564</v>
      </c>
      <c r="C179" s="147" t="s">
        <v>597</v>
      </c>
      <c r="D179" s="145" t="s">
        <v>609</v>
      </c>
      <c r="E179" s="148">
        <v>10000</v>
      </c>
      <c r="F179" s="148">
        <v>15000</v>
      </c>
      <c r="G179" s="149">
        <f t="shared" si="0"/>
        <v>0.66666666666666663</v>
      </c>
    </row>
    <row r="180" spans="1:7" s="144" customFormat="1" ht="120" x14ac:dyDescent="0.25">
      <c r="A180" s="145" t="s">
        <v>303</v>
      </c>
      <c r="B180" s="146" t="s">
        <v>545</v>
      </c>
      <c r="C180" s="147" t="s">
        <v>596</v>
      </c>
      <c r="D180" s="145" t="s">
        <v>610</v>
      </c>
      <c r="E180" s="148">
        <v>5000</v>
      </c>
      <c r="F180" s="148">
        <v>21000</v>
      </c>
      <c r="G180" s="149">
        <f t="shared" si="0"/>
        <v>0.23809523809523808</v>
      </c>
    </row>
    <row r="181" spans="1:7" s="144" customFormat="1" ht="120" x14ac:dyDescent="0.25">
      <c r="A181" s="145" t="s">
        <v>566</v>
      </c>
      <c r="B181" s="146" t="s">
        <v>567</v>
      </c>
      <c r="C181" s="147" t="s">
        <v>596</v>
      </c>
      <c r="D181" s="145" t="s">
        <v>565</v>
      </c>
      <c r="E181" s="148">
        <v>3000</v>
      </c>
      <c r="F181" s="148">
        <v>6000</v>
      </c>
      <c r="G181" s="149">
        <f t="shared" si="0"/>
        <v>0.5</v>
      </c>
    </row>
    <row r="182" spans="1:7" s="144" customFormat="1" ht="30" x14ac:dyDescent="0.25">
      <c r="A182" s="145" t="s">
        <v>282</v>
      </c>
      <c r="B182" s="146" t="s">
        <v>568</v>
      </c>
      <c r="C182" s="147" t="s">
        <v>569</v>
      </c>
      <c r="D182" s="145" t="s">
        <v>611</v>
      </c>
      <c r="E182" s="148">
        <v>300</v>
      </c>
      <c r="F182" s="148">
        <v>950</v>
      </c>
      <c r="G182" s="149">
        <f>E182/F182</f>
        <v>0.31578947368421051</v>
      </c>
    </row>
    <row r="183" spans="1:7" s="144" customFormat="1" ht="30" x14ac:dyDescent="0.25">
      <c r="A183" s="145" t="s">
        <v>587</v>
      </c>
      <c r="B183" s="146" t="s">
        <v>588</v>
      </c>
      <c r="C183" s="147" t="s">
        <v>569</v>
      </c>
      <c r="D183" s="145" t="s">
        <v>612</v>
      </c>
      <c r="E183" s="148">
        <v>250</v>
      </c>
      <c r="F183" s="148">
        <v>450</v>
      </c>
      <c r="G183" s="149">
        <f t="shared" ref="G183:G192" si="1">E183/F183</f>
        <v>0.55555555555555558</v>
      </c>
    </row>
    <row r="184" spans="1:7" s="144" customFormat="1" ht="30" x14ac:dyDescent="0.25">
      <c r="A184" s="145" t="s">
        <v>572</v>
      </c>
      <c r="B184" s="146" t="s">
        <v>570</v>
      </c>
      <c r="C184" s="147" t="s">
        <v>571</v>
      </c>
      <c r="D184" s="145" t="s">
        <v>613</v>
      </c>
      <c r="E184" s="148">
        <v>200</v>
      </c>
      <c r="F184" s="148">
        <v>1000</v>
      </c>
      <c r="G184" s="149">
        <f t="shared" si="1"/>
        <v>0.2</v>
      </c>
    </row>
    <row r="185" spans="1:7" s="144" customFormat="1" ht="30" x14ac:dyDescent="0.25">
      <c r="A185" s="145" t="s">
        <v>573</v>
      </c>
      <c r="B185" s="146" t="s">
        <v>574</v>
      </c>
      <c r="C185" s="147" t="s">
        <v>571</v>
      </c>
      <c r="D185" s="145" t="s">
        <v>614</v>
      </c>
      <c r="E185" s="148">
        <v>200</v>
      </c>
      <c r="F185" s="148">
        <v>1650</v>
      </c>
      <c r="G185" s="149">
        <f t="shared" si="1"/>
        <v>0.12121212121212122</v>
      </c>
    </row>
    <row r="186" spans="1:7" s="144" customFormat="1" ht="30" x14ac:dyDescent="0.25">
      <c r="A186" s="145" t="s">
        <v>577</v>
      </c>
      <c r="B186" s="146" t="s">
        <v>575</v>
      </c>
      <c r="C186" s="147" t="s">
        <v>576</v>
      </c>
      <c r="D186" s="145" t="s">
        <v>615</v>
      </c>
      <c r="E186" s="148">
        <v>150</v>
      </c>
      <c r="F186" s="148">
        <v>300</v>
      </c>
      <c r="G186" s="149">
        <f t="shared" si="1"/>
        <v>0.5</v>
      </c>
    </row>
    <row r="187" spans="1:7" s="144" customFormat="1" ht="30" x14ac:dyDescent="0.25">
      <c r="A187" s="145" t="s">
        <v>578</v>
      </c>
      <c r="B187" s="146" t="s">
        <v>581</v>
      </c>
      <c r="C187" s="147" t="s">
        <v>576</v>
      </c>
      <c r="D187" s="145" t="s">
        <v>616</v>
      </c>
      <c r="E187" s="148">
        <v>200</v>
      </c>
      <c r="F187" s="148">
        <v>1479.75</v>
      </c>
      <c r="G187" s="149">
        <f t="shared" si="1"/>
        <v>0.13515796587261361</v>
      </c>
    </row>
    <row r="188" spans="1:7" s="144" customFormat="1" ht="45" x14ac:dyDescent="0.25">
      <c r="A188" s="145" t="s">
        <v>585</v>
      </c>
      <c r="B188" s="146" t="s">
        <v>586</v>
      </c>
      <c r="C188" s="147" t="s">
        <v>576</v>
      </c>
      <c r="D188" s="145" t="s">
        <v>617</v>
      </c>
      <c r="E188" s="148">
        <v>400</v>
      </c>
      <c r="F188" s="148">
        <v>1000</v>
      </c>
      <c r="G188" s="149">
        <f t="shared" si="1"/>
        <v>0.4</v>
      </c>
    </row>
    <row r="189" spans="1:7" s="144" customFormat="1" ht="30" x14ac:dyDescent="0.25">
      <c r="A189" s="145" t="s">
        <v>591</v>
      </c>
      <c r="B189" s="146" t="s">
        <v>592</v>
      </c>
      <c r="C189" s="147" t="s">
        <v>576</v>
      </c>
      <c r="D189" s="145" t="s">
        <v>618</v>
      </c>
      <c r="E189" s="148">
        <v>300</v>
      </c>
      <c r="F189" s="148">
        <v>600</v>
      </c>
      <c r="G189" s="149">
        <f t="shared" si="1"/>
        <v>0.5</v>
      </c>
    </row>
    <row r="190" spans="1:7" s="144" customFormat="1" ht="30" x14ac:dyDescent="0.25">
      <c r="A190" s="145" t="s">
        <v>579</v>
      </c>
      <c r="B190" s="146" t="s">
        <v>582</v>
      </c>
      <c r="C190" s="147" t="s">
        <v>580</v>
      </c>
      <c r="D190" s="145" t="s">
        <v>619</v>
      </c>
      <c r="E190" s="148">
        <v>200</v>
      </c>
      <c r="F190" s="148">
        <v>800</v>
      </c>
      <c r="G190" s="149">
        <f t="shared" si="1"/>
        <v>0.25</v>
      </c>
    </row>
    <row r="191" spans="1:7" s="144" customFormat="1" ht="30" x14ac:dyDescent="0.25">
      <c r="A191" s="145" t="s">
        <v>583</v>
      </c>
      <c r="B191" s="146" t="s">
        <v>584</v>
      </c>
      <c r="C191" s="147" t="s">
        <v>580</v>
      </c>
      <c r="D191" s="145" t="s">
        <v>620</v>
      </c>
      <c r="E191" s="148">
        <v>500</v>
      </c>
      <c r="F191" s="148">
        <v>800</v>
      </c>
      <c r="G191" s="149">
        <f t="shared" si="1"/>
        <v>0.625</v>
      </c>
    </row>
    <row r="192" spans="1:7" s="144" customFormat="1" ht="30" x14ac:dyDescent="0.25">
      <c r="A192" s="145" t="s">
        <v>589</v>
      </c>
      <c r="B192" s="146" t="s">
        <v>590</v>
      </c>
      <c r="C192" s="147" t="s">
        <v>580</v>
      </c>
      <c r="D192" s="145" t="s">
        <v>621</v>
      </c>
      <c r="E192" s="148">
        <v>3000</v>
      </c>
      <c r="F192" s="150">
        <v>3000</v>
      </c>
      <c r="G192" s="149">
        <f t="shared" si="1"/>
        <v>1</v>
      </c>
    </row>
    <row r="193" spans="1:26" s="144" customFormat="1" ht="27.75" customHeight="1" x14ac:dyDescent="0.25">
      <c r="A193" s="151" t="s">
        <v>594</v>
      </c>
      <c r="B193" s="151"/>
      <c r="C193" s="151"/>
      <c r="D193" s="151" t="s">
        <v>594</v>
      </c>
      <c r="E193" s="152">
        <f>SUM(E172:E192)</f>
        <v>91314.09</v>
      </c>
      <c r="F193" s="153">
        <f>SUM(F172:F192)</f>
        <v>125643.84</v>
      </c>
      <c r="G193" s="154">
        <f>AVERAGE(G172:G192)</f>
        <v>0.60715876971159755</v>
      </c>
    </row>
    <row r="194" spans="1:26" s="144" customFormat="1" x14ac:dyDescent="0.25">
      <c r="A194" s="139" t="s">
        <v>622</v>
      </c>
      <c r="B194" s="155"/>
      <c r="C194" s="156"/>
      <c r="G194" s="157"/>
    </row>
    <row r="195" spans="1:26" ht="15.75" x14ac:dyDescent="0.25">
      <c r="A195" s="131"/>
      <c r="B195" s="134"/>
      <c r="C195" s="133"/>
      <c r="D195" s="131"/>
      <c r="E195" s="131"/>
      <c r="F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x14ac:dyDescent="0.25">
      <c r="A196" s="131"/>
      <c r="B196" s="134"/>
      <c r="C196" s="133"/>
      <c r="D196" s="131"/>
      <c r="E196" s="131"/>
      <c r="F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x14ac:dyDescent="0.25">
      <c r="A197" s="131"/>
      <c r="B197" s="134"/>
      <c r="C197" s="133"/>
      <c r="D197" s="131"/>
      <c r="E197" s="131"/>
      <c r="F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x14ac:dyDescent="0.25">
      <c r="A198" s="131"/>
      <c r="B198" s="134"/>
      <c r="C198" s="133"/>
      <c r="D198" s="131"/>
      <c r="E198" s="131"/>
      <c r="F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x14ac:dyDescent="0.25">
      <c r="A199" s="131"/>
      <c r="B199" s="134"/>
      <c r="C199" s="133"/>
      <c r="D199" s="131"/>
      <c r="E199" s="131"/>
      <c r="F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x14ac:dyDescent="0.25">
      <c r="A200" s="131"/>
      <c r="B200" s="134"/>
      <c r="C200" s="133"/>
      <c r="D200" s="131"/>
      <c r="E200" s="131"/>
      <c r="F200" s="131"/>
      <c r="H200" s="131"/>
      <c r="I200" s="131"/>
      <c r="J200" s="131"/>
      <c r="K200" s="131"/>
      <c r="L200" s="131"/>
      <c r="M200" s="131"/>
      <c r="N200" s="131"/>
      <c r="O200" s="131"/>
      <c r="P200" s="131"/>
      <c r="Q200" s="131"/>
      <c r="R200" s="131"/>
      <c r="S200" s="131"/>
      <c r="T200" s="131"/>
      <c r="U200" s="131"/>
      <c r="V200" s="131"/>
      <c r="W200" s="131"/>
      <c r="X200" s="131"/>
      <c r="Y200" s="131"/>
      <c r="Z200" s="131"/>
    </row>
  </sheetData>
  <mergeCells count="3">
    <mergeCell ref="C62:C64"/>
    <mergeCell ref="C66:C68"/>
    <mergeCell ref="A113:C113"/>
  </mergeCells>
  <phoneticPr fontId="1" type="noConversion"/>
  <pageMargins left="0.23622047244094491" right="0.23622047244094491" top="0.74803149606299213" bottom="0.74803149606299213" header="0.31496062992125984" footer="0.31496062992125984"/>
  <pageSetup paperSize="8" fitToWidth="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akčný plán KPSS 2020</vt:lpstr>
      <vt:lpstr>finančné hodnotenie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Zuzana Královičová</dc:creator>
  <cp:lastModifiedBy>Mgr. Zuzana Královičová</cp:lastModifiedBy>
  <cp:lastPrinted>2021-07-07T07:12:49Z</cp:lastPrinted>
  <dcterms:created xsi:type="dcterms:W3CDTF">2021-06-16T07:29:56Z</dcterms:created>
  <dcterms:modified xsi:type="dcterms:W3CDTF">2022-01-26T13:59:15Z</dcterms:modified>
</cp:coreProperties>
</file>